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240" windowHeight="12075"/>
  </bookViews>
  <sheets>
    <sheet name="МЗ " sheetId="1" r:id="rId1"/>
  </sheets>
  <externalReferences>
    <externalReference r:id="rId2"/>
    <externalReference r:id="rId3"/>
  </externalReferences>
  <definedNames>
    <definedName name="_oo1" localSheetId="0">#REF!</definedName>
    <definedName name="_oo1">#REF!</definedName>
    <definedName name="_oo2" localSheetId="0">#REF!</definedName>
    <definedName name="_oo2">#REF!</definedName>
    <definedName name="_oo3" localSheetId="0">#REF!</definedName>
    <definedName name="_oo3">#REF!</definedName>
    <definedName name="_oo4" localSheetId="0">[1]Табл.11э!#REF!</definedName>
    <definedName name="_oo4">[1]Табл.11э!#REF!</definedName>
    <definedName name="_oo5" localSheetId="0">[1]Табл.11э!#REF!</definedName>
    <definedName name="_oo5">[1]Табл.11э!#REF!</definedName>
    <definedName name="_oo6" localSheetId="0">[1]Табл.11э!#REF!</definedName>
    <definedName name="_oo6">[1]Табл.11э!#REF!</definedName>
    <definedName name="_uu1" localSheetId="0">#REF!</definedName>
    <definedName name="_uu1">#REF!</definedName>
    <definedName name="_uu2" localSheetId="0">#REF!</definedName>
    <definedName name="_uu2">#REF!</definedName>
    <definedName name="_uu3" localSheetId="0">#REF!</definedName>
    <definedName name="_uu3">#REF!</definedName>
    <definedName name="_uu4" localSheetId="0">#REF!</definedName>
    <definedName name="_uu4">#REF!</definedName>
    <definedName name="_uu5" localSheetId="0">#REF!</definedName>
    <definedName name="_uu5">#REF!</definedName>
    <definedName name="_uu6" localSheetId="0">#REF!</definedName>
    <definedName name="_uu6">#REF!</definedName>
    <definedName name="_uu7" localSheetId="0">#REF!</definedName>
    <definedName name="_uu7">#REF!</definedName>
    <definedName name="_uu8" localSheetId="0">#REF!</definedName>
    <definedName name="_uu8">#REF!</definedName>
    <definedName name="_xlnm._FilterDatabase" localSheetId="0" hidden="1">'МЗ '!$A$4:$G$234</definedName>
    <definedName name="A" localSheetId="0">#REF!</definedName>
    <definedName name="A">#REF!</definedName>
    <definedName name="B" localSheetId="0">#REF!</definedName>
    <definedName name="B">#REF!</definedName>
    <definedName name="CC" localSheetId="0">#REF!</definedName>
    <definedName name="CC">#REF!</definedName>
    <definedName name="DD" localSheetId="0">#REF!</definedName>
    <definedName name="DD">#REF!</definedName>
    <definedName name="EE" localSheetId="0">#REF!</definedName>
    <definedName name="EE">#REF!</definedName>
    <definedName name="FF" localSheetId="0">#REF!</definedName>
    <definedName name="FF">#REF!</definedName>
    <definedName name="JA" localSheetId="0">#REF!</definedName>
    <definedName name="JA">#REF!</definedName>
    <definedName name="JB" localSheetId="0">#REF!</definedName>
    <definedName name="JB">#REF!</definedName>
    <definedName name="JC" localSheetId="0">#REF!</definedName>
    <definedName name="JC">#REF!</definedName>
    <definedName name="JD" localSheetId="0">#REF!</definedName>
    <definedName name="JD">#REF!</definedName>
    <definedName name="JE" localSheetId="0">#REF!</definedName>
    <definedName name="JE">#REF!</definedName>
    <definedName name="JF" localSheetId="0">#REF!</definedName>
    <definedName name="JF">#REF!</definedName>
    <definedName name="N" localSheetId="0">[2]Таб11!#REF!</definedName>
    <definedName name="N">[2]Таб11!#REF!</definedName>
    <definedName name="_xlnm.Print_Titles" localSheetId="0">'МЗ '!$A:$A,'МЗ '!$4:$4</definedName>
    <definedName name="_xlnm.Print_Area" localSheetId="0">'МЗ '!$A$1:$G$234</definedName>
    <definedName name="П5" localSheetId="0">[1]Табл.8э!#REF!</definedName>
    <definedName name="П5">[1]Табл.8э!#REF!</definedName>
    <definedName name="ю10" localSheetId="0">#REF!</definedName>
    <definedName name="ю10">#REF!</definedName>
    <definedName name="ю11" localSheetId="0">#REF!</definedName>
    <definedName name="ю11">#REF!</definedName>
    <definedName name="ю7" localSheetId="0">#REF!</definedName>
    <definedName name="ю7">#REF!</definedName>
    <definedName name="ю8" localSheetId="0">#REF!</definedName>
    <definedName name="ю8">#REF!</definedName>
    <definedName name="ю9" localSheetId="0">#REF!</definedName>
    <definedName name="ю9">#REF!</definedName>
  </definedNames>
  <calcPr calcId="114210" fullCalcOnLoad="1"/>
</workbook>
</file>

<file path=xl/calcChain.xml><?xml version="1.0" encoding="utf-8"?>
<calcChain xmlns="http://schemas.openxmlformats.org/spreadsheetml/2006/main">
  <c r="E31" i="1"/>
  <c r="F208"/>
  <c r="F217"/>
  <c r="E99"/>
  <c r="E204"/>
  <c r="E155"/>
  <c r="E101"/>
  <c r="C200"/>
  <c r="D200"/>
  <c r="E200"/>
  <c r="D183"/>
  <c r="E183"/>
  <c r="C183"/>
  <c r="C156"/>
  <c r="D156"/>
  <c r="E156"/>
  <c r="C112"/>
  <c r="D112"/>
  <c r="E112"/>
  <c r="C31"/>
  <c r="D31"/>
  <c r="C232"/>
  <c r="D232"/>
  <c r="E232"/>
  <c r="C230"/>
  <c r="D230"/>
  <c r="E230"/>
  <c r="C228"/>
  <c r="D228"/>
  <c r="E228"/>
  <c r="C226"/>
  <c r="D226"/>
  <c r="E226"/>
  <c r="C224"/>
  <c r="D224"/>
  <c r="E224"/>
  <c r="C221"/>
  <c r="D221"/>
  <c r="E221"/>
  <c r="C219"/>
  <c r="D219"/>
  <c r="E219"/>
  <c r="C216"/>
  <c r="D216"/>
  <c r="E216"/>
  <c r="C214"/>
  <c r="D214"/>
  <c r="E214"/>
  <c r="C212"/>
  <c r="D212"/>
  <c r="E212"/>
  <c r="C210"/>
  <c r="D210"/>
  <c r="E210"/>
  <c r="C207"/>
  <c r="D207"/>
  <c r="E207"/>
  <c r="C205"/>
  <c r="D205"/>
  <c r="E205"/>
  <c r="C203"/>
  <c r="D203"/>
  <c r="E203"/>
  <c r="C198"/>
  <c r="D198"/>
  <c r="E198"/>
  <c r="C195"/>
  <c r="D195"/>
  <c r="E195"/>
  <c r="C193"/>
  <c r="D193"/>
  <c r="E193"/>
  <c r="C180"/>
  <c r="D180"/>
  <c r="E180"/>
  <c r="C154"/>
  <c r="D154"/>
  <c r="E154"/>
  <c r="C147"/>
  <c r="D147"/>
  <c r="E147"/>
  <c r="C110"/>
  <c r="D110"/>
  <c r="E110"/>
  <c r="C107"/>
  <c r="D107"/>
  <c r="E107"/>
  <c r="C100"/>
  <c r="D100"/>
  <c r="E100"/>
  <c r="C98"/>
  <c r="D98"/>
  <c r="E98"/>
  <c r="C89"/>
  <c r="D89"/>
  <c r="E89"/>
  <c r="C28"/>
  <c r="D28"/>
  <c r="E28"/>
  <c r="C22"/>
  <c r="D22"/>
  <c r="E22"/>
  <c r="C8"/>
  <c r="D8"/>
  <c r="E8"/>
  <c r="C5"/>
  <c r="D5"/>
  <c r="E5"/>
  <c r="F31"/>
  <c r="E234"/>
  <c r="D234"/>
  <c r="C234"/>
  <c r="F195"/>
  <c r="B195"/>
  <c r="F232"/>
  <c r="B232"/>
  <c r="F230"/>
  <c r="B230"/>
  <c r="F228"/>
  <c r="B228"/>
  <c r="F226"/>
  <c r="B226"/>
  <c r="F224"/>
  <c r="B224"/>
  <c r="F221"/>
  <c r="B221"/>
  <c r="F219"/>
  <c r="B219"/>
  <c r="F216"/>
  <c r="B216"/>
  <c r="F214"/>
  <c r="B214"/>
  <c r="F212"/>
  <c r="B212"/>
  <c r="F210"/>
  <c r="B210"/>
  <c r="B207"/>
  <c r="F207"/>
  <c r="F205"/>
  <c r="F203"/>
  <c r="B203"/>
  <c r="F200"/>
  <c r="B200"/>
  <c r="F198"/>
  <c r="B198"/>
  <c r="F193"/>
  <c r="B193"/>
  <c r="F5"/>
  <c r="B5"/>
  <c r="F8"/>
  <c r="B8"/>
  <c r="F22"/>
  <c r="B22"/>
  <c r="F28"/>
  <c r="B28"/>
  <c r="B31"/>
  <c r="F89"/>
  <c r="B89"/>
  <c r="F98"/>
  <c r="B98"/>
  <c r="F100"/>
  <c r="B100"/>
  <c r="F107"/>
  <c r="B107"/>
  <c r="F110"/>
  <c r="B110"/>
  <c r="F112"/>
  <c r="B112"/>
  <c r="F147"/>
  <c r="B147"/>
  <c r="F154"/>
  <c r="B154"/>
  <c r="F156"/>
  <c r="B156"/>
  <c r="F180"/>
  <c r="B180"/>
  <c r="F183"/>
  <c r="B183"/>
  <c r="F234"/>
  <c r="B234"/>
  <c r="G232"/>
  <c r="G230"/>
  <c r="G228"/>
  <c r="G226"/>
  <c r="G224"/>
  <c r="G221"/>
  <c r="G219"/>
  <c r="G216"/>
  <c r="G214"/>
  <c r="G207"/>
  <c r="G203"/>
  <c r="G198"/>
  <c r="G195"/>
  <c r="G193"/>
  <c r="G183"/>
  <c r="G180"/>
  <c r="G156"/>
  <c r="G154"/>
  <c r="G147"/>
  <c r="G112"/>
  <c r="G110"/>
  <c r="G107"/>
  <c r="G100"/>
  <c r="G98"/>
  <c r="G89"/>
  <c r="G31"/>
  <c r="G28"/>
  <c r="G22"/>
  <c r="G8"/>
  <c r="G5"/>
  <c r="G234"/>
</calcChain>
</file>

<file path=xl/sharedStrings.xml><?xml version="1.0" encoding="utf-8"?>
<sst xmlns="http://schemas.openxmlformats.org/spreadsheetml/2006/main" count="240" uniqueCount="239">
  <si>
    <t>Территории</t>
  </si>
  <si>
    <t>г.Анжеро-Судженск</t>
  </si>
  <si>
    <t>г.Белово</t>
  </si>
  <si>
    <t>ГАУЗ КО "Центр здоровья "Инской"</t>
  </si>
  <si>
    <t>НУЗ "Узловая больница на ст.Белово ОАО "РЖД"</t>
  </si>
  <si>
    <t>ГБУЗ КО "Беловский кожно-венерологический диспансер"</t>
  </si>
  <si>
    <t>г.Березовский</t>
  </si>
  <si>
    <t>ООО "Травмпункт"</t>
  </si>
  <si>
    <t>г.Калтан</t>
  </si>
  <si>
    <t>г.Кемерово</t>
  </si>
  <si>
    <t xml:space="preserve">ФГБНУ "Научно-исследовательский институт комплексных проблем сердечно-сосудистых заболеваний" </t>
  </si>
  <si>
    <t>ФКУЗ "Медико-санитарная часть МВД РФ по КО"</t>
  </si>
  <si>
    <t>НУЗ "Отделенческая больница на станции Кемерово ОАО "РЖД"</t>
  </si>
  <si>
    <t xml:space="preserve">АО Медико-санитарная часть "Центр здоровья" </t>
  </si>
  <si>
    <t>ГБУЗ КО "Кемеровская областная клиническая офтальмологическая  больница"</t>
  </si>
  <si>
    <t>ГБУЗ КО "Областной клинический онкологический диспансер"</t>
  </si>
  <si>
    <t>ГБУЗ КО "Областной клинический госпиталь для ветеранов войн"</t>
  </si>
  <si>
    <t>ГБУЗ КО "Областной клинический перинатальный центр имени Л.А.Решетовой"</t>
  </si>
  <si>
    <t>ГАУЗ КО "Областная клиническая стоматологическая поликлиника"</t>
  </si>
  <si>
    <t>ООО"Медэк"</t>
  </si>
  <si>
    <t>ООО "Медицинская практика"</t>
  </si>
  <si>
    <t>ООО "Современные медицинские технологии"</t>
  </si>
  <si>
    <t>ФКУЗ "Медико-санитарная часть № 42 Федеральной службы исполнения наказаний"</t>
  </si>
  <si>
    <t>ООО "АМИТА"</t>
  </si>
  <si>
    <t>ООО "Медицинский Центр "Надежда"</t>
  </si>
  <si>
    <t>АНО "Диагностический центр женского здоровья "Белая роза""</t>
  </si>
  <si>
    <t>ООО МЦ "ВитакКор+"</t>
  </si>
  <si>
    <t>ООО "Эстет"</t>
  </si>
  <si>
    <t>ООО "Нейро-плюс"</t>
  </si>
  <si>
    <t>ООО "АПИРУС"</t>
  </si>
  <si>
    <t>ГБУЗ КО "Кемеровский областной клинический кожно-венерологический диспансер"</t>
  </si>
  <si>
    <t>ООО "Скорая помощь №1"</t>
  </si>
  <si>
    <t>ООО "Медицинская корпорация "Медсанчасть Кузбасс"</t>
  </si>
  <si>
    <t>г.Киселевск</t>
  </si>
  <si>
    <t>ООО "ЛеОМеД"</t>
  </si>
  <si>
    <t>ГБУЗ КО "Киселевский кожно-венерологический диспансер"</t>
  </si>
  <si>
    <t>ООО "Консультативно-диагностическая поликлиника "АВИЦЕННА"</t>
  </si>
  <si>
    <t>ООО "Амбулаторно-поликлинический центр "Регион-Мед"</t>
  </si>
  <si>
    <t>п.г.т.Красный брод</t>
  </si>
  <si>
    <t>г.Ленинск-Кузнецкий</t>
  </si>
  <si>
    <t>ГАУЗ КО "ОКЦОЗШ"</t>
  </si>
  <si>
    <t>ГБУЗ КО "Ленинск-Кузнецкий кожно-венерологический диспансер"</t>
  </si>
  <si>
    <t>г.Междуреченск</t>
  </si>
  <si>
    <t>ООО "Медицинский центр "Спас 03" Междуреченское отделение</t>
  </si>
  <si>
    <t>г.Мыски</t>
  </si>
  <si>
    <t>г.Новокузнецк</t>
  </si>
  <si>
    <t>ГБУЗ "Новокузнецкий клинический онкологический диспансер"</t>
  </si>
  <si>
    <t>ООО "ЧВП "Домашний врач"</t>
  </si>
  <si>
    <t>НУЗ "Узловая больница на станции Новокузнецк ОАО "РЖД"</t>
  </si>
  <si>
    <t>ФГБУ "Новокузнецкий научно-практический центр медико-социальной экспертизы и реабилитации инвалидов" Министерства труда и социальной защиты Российской Федерации</t>
  </si>
  <si>
    <t>ООО "МЕДИКА-2"</t>
  </si>
  <si>
    <t>ГБУЗ КО "Новокузнецкий клинический кожно-венерологический диспансер"</t>
  </si>
  <si>
    <t>ООО "Медиа-Сервис"</t>
  </si>
  <si>
    <t>ООО "Диагноз+"</t>
  </si>
  <si>
    <t>ООО "Валеомед"</t>
  </si>
  <si>
    <t>АНО "Медицинский центр "АлМед"</t>
  </si>
  <si>
    <t>ООО "Поликлиника Профмедосмотр"</t>
  </si>
  <si>
    <t>ООО МЦ "ПрофМед"</t>
  </si>
  <si>
    <t>г.Осинники</t>
  </si>
  <si>
    <t>ГБУЗ КО "Осинниковский кожно-венерологический диспансер"</t>
  </si>
  <si>
    <t>г.Полысаево</t>
  </si>
  <si>
    <t>г.Прокопьевск</t>
  </si>
  <si>
    <t>ГБУЗ КО "Областная клиническая ортопедо-хирургическая больница восстановительного лечения"</t>
  </si>
  <si>
    <t>ПАО Санаторий "Прокопьевский"</t>
  </si>
  <si>
    <t>ООО "Лео-М"</t>
  </si>
  <si>
    <t>ООО "ЛеОКон"</t>
  </si>
  <si>
    <t>ООО "Клиника медицинских осмотров"</t>
  </si>
  <si>
    <t>ГБУЗ КО "Прокопьевский кожно-венерологический диспансер"</t>
  </si>
  <si>
    <t>ООО "Лабораторная диагностика"</t>
  </si>
  <si>
    <t>ООО "Центр реабилитации и восстановления"</t>
  </si>
  <si>
    <t>ООО "Женская консультация"</t>
  </si>
  <si>
    <t>ООО "Медицинский центр "Здравница"</t>
  </si>
  <si>
    <t>г.Тайга</t>
  </si>
  <si>
    <t>НУЗ "Узловая больница на станции Тайга ОАО "РЖД"</t>
  </si>
  <si>
    <t>Юрга</t>
  </si>
  <si>
    <t>ООО "Поликлиника "Общая (групповая) врачебная практика"</t>
  </si>
  <si>
    <t>ООО "Медицинский цетр "Здоровье"</t>
  </si>
  <si>
    <t>ООО "Юрга-Мед"</t>
  </si>
  <si>
    <t>ЧМУ "Стоматологическая поликлиника"</t>
  </si>
  <si>
    <t>ГБУЗ КО "Юргинский кожно-венерологический диспансер"</t>
  </si>
  <si>
    <t>Беловский р-н</t>
  </si>
  <si>
    <t>Гурьевский р-н</t>
  </si>
  <si>
    <t>Ижморский р-н</t>
  </si>
  <si>
    <t>Кемеровский р-н</t>
  </si>
  <si>
    <t>ООО "МЦ "Понутриевых"</t>
  </si>
  <si>
    <t>Крапивинский р-н</t>
  </si>
  <si>
    <t>Л-Кузнецкий р-н</t>
  </si>
  <si>
    <t>Мариинский р-н</t>
  </si>
  <si>
    <t>НУЗ "Узловая поликлиника на ст.Мариинск ОАО "РЖД"</t>
  </si>
  <si>
    <t>Новокузнецкий р-н</t>
  </si>
  <si>
    <t>Прокопьевский р-н</t>
  </si>
  <si>
    <t>Промышленновский р-н</t>
  </si>
  <si>
    <t>Таштагольский р-н</t>
  </si>
  <si>
    <t>Тисульский р-н</t>
  </si>
  <si>
    <t>Топкинский р-н</t>
  </si>
  <si>
    <t>ООО "Городская поликлиника"</t>
  </si>
  <si>
    <t>Тяжинский р-н</t>
  </si>
  <si>
    <t>Чебулинский р-н</t>
  </si>
  <si>
    <t>Юргинский р-н</t>
  </si>
  <si>
    <t>Яйский р-н</t>
  </si>
  <si>
    <t>Яшкинский р-н</t>
  </si>
  <si>
    <t>ВСЕГО</t>
  </si>
  <si>
    <t>ФГБНУ НИИ КПГ и ПЗ</t>
  </si>
  <si>
    <t>ООО "Доктор Барс"</t>
  </si>
  <si>
    <t>ООО "Санаторий профилакторий "Нарцисс"</t>
  </si>
  <si>
    <t>ГБУЗ КО Киселевский дом ребенка "Теремок"</t>
  </si>
  <si>
    <t xml:space="preserve">ГАУЗ КО "Кемеровская областная клиническая больница имени С.В.Беляева" </t>
  </si>
  <si>
    <t>ООО "Центр семейной медицины "Надежда"</t>
  </si>
  <si>
    <t>ООО "Медицинский центр "Мегаполис"</t>
  </si>
  <si>
    <t>ООО "МЕДИЦИНСКИЙ ЦЕНТР "ДОКТОР"</t>
  </si>
  <si>
    <t>ООО "АВРОРА"</t>
  </si>
  <si>
    <t>МЧУ ДПО "Нефросовет"</t>
  </si>
  <si>
    <t>ООО " ДАНТИСТЪ"</t>
  </si>
  <si>
    <t>ООО фирма "Дуцера"</t>
  </si>
  <si>
    <t>ООО "Посольство Красоты"</t>
  </si>
  <si>
    <t>ООО "Дент-эстет"</t>
  </si>
  <si>
    <t>ООО "Центр развития детей и взрослых "Альтернатива"</t>
  </si>
  <si>
    <t>ООО "Центр Здоровья"</t>
  </si>
  <si>
    <t>ООО "Фарм-трэйд"</t>
  </si>
  <si>
    <t>Стационарная помощь, случаи госпитализации</t>
  </si>
  <si>
    <t>Амбулаторная помощь</t>
  </si>
  <si>
    <t>неотложная помощь, посещения</t>
  </si>
  <si>
    <t>с профилактической целью, посещения</t>
  </si>
  <si>
    <t>по заболеванию, обращения</t>
  </si>
  <si>
    <t>Дневной стационар, случаи лечения</t>
  </si>
  <si>
    <t>Скорая медицинская помощь, вызовы</t>
  </si>
  <si>
    <t>Свод планов медицинских организаций,  участвующих в реализации территориальной программы ОМС, на 2017 год</t>
  </si>
  <si>
    <t>ГАУЗ КО  "Областная клиническая больница скорой медицинской помощи им. Подгорбунского"</t>
  </si>
  <si>
    <t>ГБУЗ КО  "Кемеровская областная клиническая инфекционная больница"</t>
  </si>
  <si>
    <t>ГБУЗ КО "Областной клинический кардиологи-ческий диспансер имени Л.С. Барбараша"</t>
  </si>
  <si>
    <t>ГАУЗ КО  "Кемеровская городская клиническая стоматологическая поликлиника №1"</t>
  </si>
  <si>
    <t>ГАУЗ КО  "Кемеровская городская клиническая стоматологическая поликлиника №2"</t>
  </si>
  <si>
    <t>ГАУЗ КО  "Кемеровская городская клиническая стоматологическая поликлиника №3</t>
  </si>
  <si>
    <t>ГАУЗ КО  "Кемеровская городская клиническая стоматологическая поликлиника №11"</t>
  </si>
  <si>
    <t>ГКУЗ КО "Кемеровский областной центр медицины катастроф"</t>
  </si>
  <si>
    <t>ГАУЗ КО "Областная детская клиническая больница"</t>
  </si>
  <si>
    <t>ГБУЗ КО "Кемеровская городская детская клиническая больница № 1"</t>
  </si>
  <si>
    <t>ГБУЗ КО "Кемеровская городская детская поликлиника № 16"</t>
  </si>
  <si>
    <t>ГБУЗ КО "Кемеровская городская детская клиническая больница № 7"</t>
  </si>
  <si>
    <t>ГБУЗ КО "Кемеровская городская детская клиническая больница № 2"</t>
  </si>
  <si>
    <t>ГБУЗ КО "Кемеровская городская клиническая больница № 2"</t>
  </si>
  <si>
    <t>ГБУЗ КО "Кемеровская городская клиническая больница № 1 имени М.Н. Горбуновой"</t>
  </si>
  <si>
    <t>ГБУЗ КО "Кемеровская городская клиническая больница № 4"</t>
  </si>
  <si>
    <t>ГБУЗ КО "Кемеровская городская клиническая больница № 11"</t>
  </si>
  <si>
    <t>ГБУЗ КО "Кемеровская городская больница           № 13"</t>
  </si>
  <si>
    <t>ГБУЗ КО "Кемеровская районная больница"</t>
  </si>
  <si>
    <t>ГБУЗ КО "Кемеровская городская клиническая поликлиника № 20"</t>
  </si>
  <si>
    <t>ГБУЗ КО "Кемеровская городская клиническая поликлиника № 5"</t>
  </si>
  <si>
    <t>ГБУЗ КО "Кемеровская клиническая станция скорой медицинской помощи"</t>
  </si>
  <si>
    <t>ГБУЗ КО "Кемеровский клинический консультативно-диагностический диспансер"</t>
  </si>
  <si>
    <t>ПАО "Кокс"</t>
  </si>
  <si>
    <t>ГБУЗ КО "Анжеро-Судженский кожно-венеролоический диспансер"</t>
  </si>
  <si>
    <t>ГАУЗ КО "Анжеро-Судженская городская больница"</t>
  </si>
  <si>
    <t xml:space="preserve">ГБУЗ КО "Беловская станция скорой медиинской помощи" </t>
  </si>
  <si>
    <t>ГБУЗ КО "Беловская городская больница № 4"</t>
  </si>
  <si>
    <t>ГБУЗ КО "Беловская городская больница № 2"</t>
  </si>
  <si>
    <t>ГБУЗ КО "Беловская городская больница № 1"</t>
  </si>
  <si>
    <t>ГБУЗ КО "Беловская городская больница № 8"</t>
  </si>
  <si>
    <t>ГБУЗ КО "Беловская районная больница"</t>
  </si>
  <si>
    <t>ГБУЗ КО «Беловская городская детская больница»</t>
  </si>
  <si>
    <t>ГБУЗ КО "Беловская поликлиника № 3"</t>
  </si>
  <si>
    <t>ГБУЗ КО "Беловская поликлиника № 6"</t>
  </si>
  <si>
    <t>ГАУЗ КО "Беловская стоматологическая поли-клиника"</t>
  </si>
  <si>
    <t>ГБУЗ КО "Березовская станция скорой меди-цинской помощи"</t>
  </si>
  <si>
    <t>ГБУЗ КО "Березовская городская больница"</t>
  </si>
  <si>
    <t>ГБУЗ КО "Березовская стоматологическая поли-клиника"</t>
  </si>
  <si>
    <t>ГАУЗ КО "Березовская городская поликлиника"</t>
  </si>
  <si>
    <t>ГБУЗ КО "Калтанская городская больница № 2"</t>
  </si>
  <si>
    <t>ГБУЗ КО "Калтанская городская больница"</t>
  </si>
  <si>
    <t>ГБУЗ КО "Киселевская станция скорой медицинской помощи"</t>
  </si>
  <si>
    <t>ГБУЗ КО "Киселевская городская больница"</t>
  </si>
  <si>
    <t>ГБУЗ КО "Киселевская детская больница"</t>
  </si>
  <si>
    <t>ГАУЗ КО "Киселевская стоматологическая поли-клиника"</t>
  </si>
  <si>
    <t>ГБУЗ КО "Крапивинская районная больница"</t>
  </si>
  <si>
    <t>ГБУЗ КО "Краснобродская городская больница"</t>
  </si>
  <si>
    <t>ГБУЗ КО "Ленинск-Кузнецкая городская больница № 1"</t>
  </si>
  <si>
    <t>ГБУЗ КО "Ленинск-Кузнецкая станция скорой медицинской помощи"</t>
  </si>
  <si>
    <t>ГБУЗ КО "Ленинск-Кузнецкая городская инфекционная больница"</t>
  </si>
  <si>
    <t>ГБУЗ КО "Ленинск-Кузнецкая стоматологическая поликлиника"</t>
  </si>
  <si>
    <t>ГБУЗ КО "Междуреченская городская больница"</t>
  </si>
  <si>
    <t>ГБУЗ КО "Мысковская городская больница"</t>
  </si>
  <si>
    <t>ГБУЗ КО "Новокузнецкая станция скорой медицинской помощи"</t>
  </si>
  <si>
    <t>ГБУЗ КО "Новокузнецкая городская клини-ческая больница № 2 Святого великомученика Георгия Победоносца"</t>
  </si>
  <si>
    <t>ГБУЗ КО "Новокузнецкая городская клини-ческая больница № 1"</t>
  </si>
  <si>
    <t>ГБУЗ КО "Новокузнецкая городская клини-ческая больница № 5"</t>
  </si>
  <si>
    <t>ГБУЗ КО "Новокузнецкая городская клини-ческая инфекционная больница № 8"</t>
  </si>
  <si>
    <t>ГБУЗ КО "Новокузнецкая городская клини-ческая больница № 11"</t>
  </si>
  <si>
    <t>ГБУЗ КО "Новокузнецкая городская больница        № 16"</t>
  </si>
  <si>
    <t>ГБУЗ КО "Новокузнецкая городская клини-ческая больница № 22"</t>
  </si>
  <si>
    <t>ГБУЗ КО "Новокузнецкая городская клини-ческая больница № 29"</t>
  </si>
  <si>
    <t>ГБУЗ КО "Новокузнецкая районная больница"</t>
  </si>
  <si>
    <t>ГБУЗ КО "Новокузнецкий перинатальный центр"</t>
  </si>
  <si>
    <t>ГБУЗ КО "Новокузнецкая городская детская клиническая больница № 4"</t>
  </si>
  <si>
    <t>ГБУЗ КО "Новокузнецкая городская детская клиническая больница № 3"</t>
  </si>
  <si>
    <t>ГБУЗ КО "Новокузнецкая городская поликли-ника № 1 (общая врачебная практика)"</t>
  </si>
  <si>
    <t>ГБУЗ КО "Новокузнецкая городская клиническая стоматологическая поликлиника № 1"</t>
  </si>
  <si>
    <t>ГБУЗ КО "Новокузнецкая городская стоматоло-гическая поликлиника № 2"</t>
  </si>
  <si>
    <t>ГБУЗ КО "Новокузнецкая городская стоматоло-гическая поликлиника № 3"</t>
  </si>
  <si>
    <t>ГБУЗ КО "Новокузнецкая городская стоматоло-гическая поликлиника № 4"</t>
  </si>
  <si>
    <t>ГБУЗ КО "Новокузнецкая городская детская  стоматологическая поликлиника № 5"</t>
  </si>
  <si>
    <t>ГБУЗ КО "Осинниковская станция скорой меди-цинской помощи"</t>
  </si>
  <si>
    <t>ГБУЗ КО "Осинниковская городская детская больница"</t>
  </si>
  <si>
    <t>ГБУЗ КО "Осинниковская городская больница"</t>
  </si>
  <si>
    <t>ГАУЗ КО "Осинниковская стоматологическая поликлиника"</t>
  </si>
  <si>
    <t>ООО "Фамилия"</t>
  </si>
  <si>
    <t>ГБУЗ КО "Полысаевская городская больница"</t>
  </si>
  <si>
    <t>ГБУЗ КО "Прокопьевский дом ребенка специализированный "Планета детства"</t>
  </si>
  <si>
    <t>ГБУЗ КО "Прокопьевская городская станция скорой медицинской помощи"</t>
  </si>
  <si>
    <t>ГБУЗ КО "Прокопьевская городская больница № 4"</t>
  </si>
  <si>
    <t>ГБУЗ КО "Прокопьевская городская боль-          ница № 3"</t>
  </si>
  <si>
    <t>ГБУЗ КО "Прокопьевская городская боль-            ница № 2"</t>
  </si>
  <si>
    <t>ГБУЗ КО "Прокопьевская городская боль-         ница № 1"</t>
  </si>
  <si>
    <t>ГБУЗ КО "Прокопьевская городская детская больница"</t>
  </si>
  <si>
    <t>ГБУЗ КО "Прокопьевская городская поликлиника"</t>
  </si>
  <si>
    <t>ГАУЗ КО "Прокопьевская городская стоматоло-гическая поликлиника № 2"</t>
  </si>
  <si>
    <t>ГАУЗ КО "Прокопьевская городская стоматоло-гическая поликлиника № 1"</t>
  </si>
  <si>
    <t>ГБУЗ КО "Прокопьевская районная больница"</t>
  </si>
  <si>
    <t>ГБУЗ КО "Тайгинская станция скорой меди-цинской помощи"</t>
  </si>
  <si>
    <t>ГБУЗ КО "Промышленновская районная больница"</t>
  </si>
  <si>
    <t>ГАУЗ КО "Таштагольская  городская стомато-логическая поликлиника"</t>
  </si>
  <si>
    <t>ГБУЗ КО "Таштагольская районная больница"</t>
  </si>
  <si>
    <t>ГБУЗ КО "Тисульская районная больница"</t>
  </si>
  <si>
    <t>ГБУЗ КО "Топкинская районная больница"</t>
  </si>
  <si>
    <t>ГБУЗ КО "Тяжинская районная больница"</t>
  </si>
  <si>
    <t>ГБУЗ КО "Чебулинская районная больница"</t>
  </si>
  <si>
    <t>ГБУЗ КО "Юргинская станция скорой меди-цинской помощи"</t>
  </si>
  <si>
    <t>ГБУЗ КО "Юргинская городская больница"</t>
  </si>
  <si>
    <t>ГБУЗ КО "Юргинская районная больница"</t>
  </si>
  <si>
    <t>ГБУЗ КО "Юргинская стоматологическая поли-клиника"</t>
  </si>
  <si>
    <t>ГБУЗ КО "Яйская районная больница"</t>
  </si>
  <si>
    <t>ГБУЗ КО "Яшкинская районная больница"</t>
  </si>
  <si>
    <t>ГБУЗ КО "Мариинская городская больница"</t>
  </si>
  <si>
    <t>ГБУЗ КО "Ленинск-Кузнецкая районная больница"</t>
  </si>
  <si>
    <t>ГБУЗ КО "Гурьевская районная больница"</t>
  </si>
  <si>
    <t>ГАУЗ КО "Гурьевская стоматологическая поликлиника"</t>
  </si>
  <si>
    <t>ГБУЗ КО "Ижморская районная больница"</t>
  </si>
  <si>
    <t>ООО "ДИАГНОСТИКА"</t>
  </si>
  <si>
    <t>ООО "Амбулаторная хирургия"</t>
  </si>
  <si>
    <t>Приложение 2                                                 к решению КРТП от 29.12.2016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</si>
</sst>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9"/>
      <name val="Times New Roman Cyr"/>
      <family val="1"/>
      <charset val="204"/>
    </font>
    <font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 Cyr"/>
      <family val="1"/>
      <charset val="204"/>
    </font>
    <font>
      <sz val="9"/>
      <name val="Times New Roman Cyr"/>
      <charset val="204"/>
    </font>
    <font>
      <b/>
      <sz val="10"/>
      <color indexed="10"/>
      <name val="Times New Roman Cyr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1" fillId="2" borderId="0" xfId="2" applyFill="1" applyAlignment="1"/>
    <xf numFmtId="0" fontId="1" fillId="2" borderId="0" xfId="2" applyFill="1"/>
    <xf numFmtId="0" fontId="4" fillId="2" borderId="0" xfId="2" applyFont="1" applyFill="1"/>
    <xf numFmtId="3" fontId="7" fillId="2" borderId="1" xfId="2" applyNumberFormat="1" applyFont="1" applyFill="1" applyBorder="1" applyAlignment="1">
      <alignment horizontal="right" vertical="center"/>
    </xf>
    <xf numFmtId="3" fontId="8" fillId="2" borderId="2" xfId="2" applyNumberFormat="1" applyFont="1" applyFill="1" applyBorder="1" applyAlignment="1">
      <alignment horizontal="right" vertical="center"/>
    </xf>
    <xf numFmtId="3" fontId="8" fillId="2" borderId="3" xfId="2" applyNumberFormat="1" applyFont="1" applyFill="1" applyBorder="1" applyAlignment="1">
      <alignment horizontal="right" vertical="center"/>
    </xf>
    <xf numFmtId="3" fontId="8" fillId="2" borderId="4" xfId="2" applyNumberFormat="1" applyFont="1" applyFill="1" applyBorder="1" applyAlignment="1">
      <alignment horizontal="right" vertical="center"/>
    </xf>
    <xf numFmtId="3" fontId="8" fillId="2" borderId="5" xfId="2" applyNumberFormat="1" applyFont="1" applyFill="1" applyBorder="1" applyAlignment="1">
      <alignment horizontal="right" vertical="center"/>
    </xf>
    <xf numFmtId="3" fontId="9" fillId="2" borderId="4" xfId="3" applyNumberFormat="1" applyFont="1" applyFill="1" applyBorder="1"/>
    <xf numFmtId="3" fontId="9" fillId="2" borderId="4" xfId="2" applyNumberFormat="1" applyFont="1" applyFill="1" applyBorder="1" applyAlignment="1">
      <alignment horizontal="right" vertical="center"/>
    </xf>
    <xf numFmtId="3" fontId="11" fillId="2" borderId="5" xfId="2" applyNumberFormat="1" applyFont="1" applyFill="1" applyBorder="1" applyAlignment="1">
      <alignment horizontal="right" vertical="center"/>
    </xf>
    <xf numFmtId="3" fontId="7" fillId="2" borderId="4" xfId="2" applyNumberFormat="1" applyFont="1" applyFill="1" applyBorder="1" applyAlignment="1">
      <alignment horizontal="right" vertical="center"/>
    </xf>
    <xf numFmtId="3" fontId="8" fillId="2" borderId="4" xfId="3" applyNumberFormat="1" applyFont="1" applyFill="1" applyBorder="1"/>
    <xf numFmtId="0" fontId="1" fillId="2" borderId="0" xfId="2" applyFill="1" applyAlignment="1">
      <alignment vertical="center"/>
    </xf>
    <xf numFmtId="3" fontId="11" fillId="2" borderId="4" xfId="2" applyNumberFormat="1" applyFont="1" applyFill="1" applyBorder="1" applyAlignment="1">
      <alignment horizontal="right" vertical="center"/>
    </xf>
    <xf numFmtId="0" fontId="1" fillId="2" borderId="0" xfId="2" applyFont="1" applyFill="1"/>
    <xf numFmtId="3" fontId="13" fillId="2" borderId="5" xfId="2" applyNumberFormat="1" applyFont="1" applyFill="1" applyBorder="1" applyAlignment="1">
      <alignment horizontal="right" vertical="center"/>
    </xf>
    <xf numFmtId="3" fontId="13" fillId="2" borderId="4" xfId="2" applyNumberFormat="1" applyFont="1" applyFill="1" applyBorder="1" applyAlignment="1">
      <alignment horizontal="right" vertical="center"/>
    </xf>
    <xf numFmtId="3" fontId="12" fillId="2" borderId="5" xfId="2" applyNumberFormat="1" applyFont="1" applyFill="1" applyBorder="1" applyAlignment="1">
      <alignment horizontal="right" vertical="center"/>
    </xf>
    <xf numFmtId="3" fontId="12" fillId="2" borderId="4" xfId="2" applyNumberFormat="1" applyFont="1" applyFill="1" applyBorder="1" applyAlignment="1">
      <alignment horizontal="right" vertical="center"/>
    </xf>
    <xf numFmtId="3" fontId="11" fillId="2" borderId="4" xfId="2" applyNumberFormat="1" applyFont="1" applyFill="1" applyBorder="1" applyAlignment="1"/>
    <xf numFmtId="3" fontId="13" fillId="2" borderId="6" xfId="2" applyNumberFormat="1" applyFont="1" applyFill="1" applyBorder="1" applyAlignment="1">
      <alignment horizontal="right" vertical="center"/>
    </xf>
    <xf numFmtId="3" fontId="11" fillId="2" borderId="7" xfId="2" applyNumberFormat="1" applyFont="1" applyFill="1" applyBorder="1" applyAlignment="1"/>
    <xf numFmtId="3" fontId="7" fillId="2" borderId="8" xfId="2" applyNumberFormat="1" applyFont="1" applyFill="1" applyBorder="1" applyAlignment="1">
      <alignment horizontal="right" vertical="center"/>
    </xf>
    <xf numFmtId="3" fontId="9" fillId="2" borderId="5" xfId="3" applyNumberFormat="1" applyFont="1" applyFill="1" applyBorder="1"/>
    <xf numFmtId="3" fontId="9" fillId="2" borderId="5" xfId="2" applyNumberFormat="1" applyFont="1" applyFill="1" applyBorder="1" applyAlignment="1">
      <alignment horizontal="right" vertical="center"/>
    </xf>
    <xf numFmtId="3" fontId="7" fillId="2" borderId="5" xfId="2" applyNumberFormat="1" applyFont="1" applyFill="1" applyBorder="1" applyAlignment="1">
      <alignment horizontal="right" vertical="center"/>
    </xf>
    <xf numFmtId="0" fontId="4" fillId="2" borderId="9" xfId="2" applyFont="1" applyFill="1" applyBorder="1" applyAlignment="1">
      <alignment horizontal="center" vertical="center" wrapText="1"/>
    </xf>
    <xf numFmtId="3" fontId="8" fillId="2" borderId="10" xfId="2" applyNumberFormat="1" applyFont="1" applyFill="1" applyBorder="1" applyAlignment="1">
      <alignment horizontal="right" vertical="center"/>
    </xf>
    <xf numFmtId="3" fontId="8" fillId="2" borderId="6" xfId="2" applyNumberFormat="1" applyFont="1" applyFill="1" applyBorder="1" applyAlignment="1">
      <alignment horizontal="right" vertical="center"/>
    </xf>
    <xf numFmtId="3" fontId="9" fillId="2" borderId="11" xfId="3" applyNumberFormat="1" applyFont="1" applyFill="1" applyBorder="1"/>
    <xf numFmtId="3" fontId="9" fillId="2" borderId="11" xfId="2" applyNumberFormat="1" applyFont="1" applyFill="1" applyBorder="1" applyAlignment="1">
      <alignment horizontal="right" vertical="center"/>
    </xf>
    <xf numFmtId="3" fontId="8" fillId="2" borderId="3" xfId="3" applyNumberFormat="1" applyFont="1" applyFill="1" applyBorder="1"/>
    <xf numFmtId="3" fontId="7" fillId="2" borderId="11" xfId="2" applyNumberFormat="1" applyFont="1" applyFill="1" applyBorder="1" applyAlignment="1">
      <alignment horizontal="right" vertical="center"/>
    </xf>
    <xf numFmtId="3" fontId="8" fillId="2" borderId="6" xfId="3" applyNumberFormat="1" applyFont="1" applyFill="1" applyBorder="1"/>
    <xf numFmtId="3" fontId="6" fillId="2" borderId="7" xfId="3" applyNumberFormat="1" applyFont="1" applyFill="1" applyBorder="1"/>
    <xf numFmtId="3" fontId="8" fillId="2" borderId="12" xfId="2" applyNumberFormat="1" applyFont="1" applyFill="1" applyBorder="1" applyAlignment="1">
      <alignment horizontal="right" vertical="center"/>
    </xf>
    <xf numFmtId="3" fontId="8" fillId="2" borderId="2" xfId="3" applyNumberFormat="1" applyFont="1" applyFill="1" applyBorder="1" applyAlignment="1">
      <alignment horizontal="right" vertical="center"/>
    </xf>
    <xf numFmtId="3" fontId="8" fillId="2" borderId="5" xfId="3" applyNumberFormat="1" applyFont="1" applyFill="1" applyBorder="1" applyAlignment="1">
      <alignment horizontal="right" vertical="center"/>
    </xf>
    <xf numFmtId="3" fontId="8" fillId="2" borderId="10" xfId="3" applyNumberFormat="1" applyFont="1" applyFill="1" applyBorder="1" applyAlignment="1">
      <alignment horizontal="right" vertical="center"/>
    </xf>
    <xf numFmtId="3" fontId="6" fillId="2" borderId="13" xfId="3" applyNumberFormat="1" applyFont="1" applyFill="1" applyBorder="1" applyAlignment="1">
      <alignment horizontal="right" vertical="center"/>
    </xf>
    <xf numFmtId="3" fontId="9" fillId="2" borderId="5" xfId="3" applyNumberFormat="1" applyFont="1" applyFill="1" applyBorder="1" applyAlignment="1">
      <alignment horizontal="right" vertical="center"/>
    </xf>
    <xf numFmtId="3" fontId="11" fillId="2" borderId="13" xfId="2" applyNumberFormat="1" applyFont="1" applyFill="1" applyBorder="1" applyAlignment="1">
      <alignment horizontal="right" vertical="center"/>
    </xf>
    <xf numFmtId="0" fontId="1" fillId="2" borderId="0" xfId="2" applyFill="1" applyAlignment="1">
      <alignment horizontal="right" vertical="center"/>
    </xf>
    <xf numFmtId="3" fontId="8" fillId="2" borderId="4" xfId="3" applyNumberFormat="1" applyFont="1" applyFill="1" applyBorder="1" applyAlignment="1">
      <alignment horizontal="right" vertical="center"/>
    </xf>
    <xf numFmtId="3" fontId="8" fillId="2" borderId="3" xfId="2" applyNumberFormat="1" applyFont="1" applyFill="1" applyBorder="1" applyAlignment="1">
      <alignment horizontal="right"/>
    </xf>
    <xf numFmtId="3" fontId="8" fillId="2" borderId="4" xfId="2" applyNumberFormat="1" applyFont="1" applyFill="1" applyBorder="1" applyAlignment="1">
      <alignment horizontal="right"/>
    </xf>
    <xf numFmtId="3" fontId="8" fillId="2" borderId="5" xfId="2" applyNumberFormat="1" applyFont="1" applyFill="1" applyBorder="1" applyAlignment="1">
      <alignment horizontal="right"/>
    </xf>
    <xf numFmtId="3" fontId="8" fillId="2" borderId="6" xfId="2" applyNumberFormat="1" applyFont="1" applyFill="1" applyBorder="1" applyAlignment="1">
      <alignment horizontal="right"/>
    </xf>
    <xf numFmtId="3" fontId="6" fillId="2" borderId="11" xfId="3" applyNumberFormat="1" applyFont="1" applyFill="1" applyBorder="1"/>
    <xf numFmtId="3" fontId="12" fillId="2" borderId="4" xfId="2" applyNumberFormat="1" applyFont="1" applyFill="1" applyBorder="1" applyAlignment="1">
      <alignment horizontal="right"/>
    </xf>
    <xf numFmtId="3" fontId="8" fillId="2" borderId="4" xfId="2" applyNumberFormat="1" applyFont="1" applyFill="1" applyBorder="1" applyAlignment="1"/>
    <xf numFmtId="3" fontId="8" fillId="2" borderId="6" xfId="2" applyNumberFormat="1" applyFont="1" applyFill="1" applyBorder="1" applyAlignment="1"/>
    <xf numFmtId="0" fontId="2" fillId="2" borderId="0" xfId="0" applyFont="1" applyFill="1" applyBorder="1" applyAlignment="1">
      <alignment wrapText="1"/>
    </xf>
    <xf numFmtId="49" fontId="15" fillId="0" borderId="4" xfId="0" applyNumberFormat="1" applyFont="1" applyFill="1" applyBorder="1" applyAlignment="1">
      <alignment horizontal="left" wrapText="1"/>
    </xf>
    <xf numFmtId="0" fontId="1" fillId="0" borderId="0" xfId="2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wrapText="1"/>
    </xf>
    <xf numFmtId="0" fontId="8" fillId="0" borderId="15" xfId="2" applyFont="1" applyFill="1" applyBorder="1" applyAlignment="1">
      <alignment wrapText="1"/>
    </xf>
    <xf numFmtId="49" fontId="8" fillId="0" borderId="16" xfId="0" applyNumberFormat="1" applyFont="1" applyFill="1" applyBorder="1" applyAlignment="1">
      <alignment horizontal="left" vertical="top" wrapText="1"/>
    </xf>
    <xf numFmtId="0" fontId="4" fillId="0" borderId="17" xfId="2" applyFont="1" applyFill="1" applyBorder="1" applyAlignment="1">
      <alignment wrapText="1"/>
    </xf>
    <xf numFmtId="0" fontId="8" fillId="0" borderId="18" xfId="2" applyFont="1" applyFill="1" applyBorder="1" applyAlignment="1">
      <alignment wrapText="1"/>
    </xf>
    <xf numFmtId="0" fontId="10" fillId="0" borderId="18" xfId="0" applyFont="1" applyFill="1" applyBorder="1" applyAlignment="1">
      <alignment vertical="top" wrapText="1"/>
    </xf>
    <xf numFmtId="49" fontId="8" fillId="0" borderId="18" xfId="0" applyNumberFormat="1" applyFont="1" applyFill="1" applyBorder="1" applyAlignment="1">
      <alignment horizontal="left" vertical="top" wrapText="1"/>
    </xf>
    <xf numFmtId="49" fontId="8" fillId="0" borderId="19" xfId="0" applyNumberFormat="1" applyFont="1" applyFill="1" applyBorder="1" applyAlignment="1">
      <alignment horizontal="left" vertical="top" wrapText="1"/>
    </xf>
    <xf numFmtId="0" fontId="8" fillId="0" borderId="16" xfId="2" applyFont="1" applyFill="1" applyBorder="1" applyAlignment="1">
      <alignment wrapText="1"/>
    </xf>
    <xf numFmtId="0" fontId="8" fillId="0" borderId="18" xfId="2" applyFont="1" applyFill="1" applyBorder="1" applyAlignment="1">
      <alignment vertical="center" wrapText="1"/>
    </xf>
    <xf numFmtId="0" fontId="8" fillId="0" borderId="18" xfId="2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wrapText="1"/>
    </xf>
    <xf numFmtId="0" fontId="4" fillId="0" borderId="18" xfId="2" applyFont="1" applyFill="1" applyBorder="1" applyAlignment="1">
      <alignment wrapText="1"/>
    </xf>
    <xf numFmtId="2" fontId="10" fillId="0" borderId="18" xfId="0" applyNumberFormat="1" applyFont="1" applyFill="1" applyBorder="1" applyAlignment="1">
      <alignment wrapText="1"/>
    </xf>
    <xf numFmtId="0" fontId="10" fillId="0" borderId="18" xfId="2" applyFont="1" applyFill="1" applyBorder="1" applyAlignment="1">
      <alignment wrapText="1"/>
    </xf>
    <xf numFmtId="49" fontId="15" fillId="0" borderId="20" xfId="0" applyNumberFormat="1" applyFont="1" applyFill="1" applyBorder="1" applyAlignment="1">
      <alignment horizontal="left" vertical="top" wrapText="1"/>
    </xf>
    <xf numFmtId="49" fontId="15" fillId="0" borderId="21" xfId="0" applyNumberFormat="1" applyFont="1" applyFill="1" applyBorder="1" applyAlignment="1">
      <alignment horizontal="left" wrapText="1"/>
    </xf>
    <xf numFmtId="49" fontId="8" fillId="0" borderId="18" xfId="0" applyNumberFormat="1" applyFont="1" applyFill="1" applyBorder="1" applyAlignment="1">
      <alignment horizontal="left"/>
    </xf>
    <xf numFmtId="49" fontId="8" fillId="0" borderId="18" xfId="0" applyNumberFormat="1" applyFont="1" applyFill="1" applyBorder="1" applyAlignment="1">
      <alignment horizontal="left" wrapText="1"/>
    </xf>
    <xf numFmtId="49" fontId="15" fillId="0" borderId="20" xfId="0" applyNumberFormat="1" applyFont="1" applyFill="1" applyBorder="1" applyAlignment="1">
      <alignment horizontal="left" wrapText="1"/>
    </xf>
    <xf numFmtId="0" fontId="12" fillId="0" borderId="18" xfId="2" applyFont="1" applyFill="1" applyBorder="1" applyAlignment="1">
      <alignment wrapText="1"/>
    </xf>
    <xf numFmtId="0" fontId="12" fillId="0" borderId="18" xfId="2" applyFont="1" applyFill="1" applyBorder="1" applyAlignment="1">
      <alignment horizontal="left" wrapText="1"/>
    </xf>
    <xf numFmtId="0" fontId="12" fillId="0" borderId="16" xfId="2" applyFont="1" applyFill="1" applyBorder="1" applyAlignment="1">
      <alignment wrapText="1"/>
    </xf>
    <xf numFmtId="0" fontId="14" fillId="0" borderId="17" xfId="2" applyFont="1" applyFill="1" applyBorder="1" applyAlignment="1">
      <alignment wrapText="1"/>
    </xf>
    <xf numFmtId="0" fontId="1" fillId="0" borderId="0" xfId="2" applyFill="1" applyAlignment="1">
      <alignment wrapText="1"/>
    </xf>
    <xf numFmtId="3" fontId="8" fillId="2" borderId="3" xfId="3" applyNumberFormat="1" applyFont="1" applyFill="1" applyBorder="1" applyAlignment="1">
      <alignment horizontal="right" vertical="center"/>
    </xf>
    <xf numFmtId="3" fontId="9" fillId="2" borderId="13" xfId="3" applyNumberFormat="1" applyFont="1" applyFill="1" applyBorder="1" applyAlignment="1">
      <alignment horizontal="right" vertical="center"/>
    </xf>
    <xf numFmtId="3" fontId="9" fillId="2" borderId="13" xfId="3" applyNumberFormat="1" applyFont="1" applyFill="1" applyBorder="1"/>
    <xf numFmtId="0" fontId="8" fillId="2" borderId="18" xfId="2" applyFont="1" applyFill="1" applyBorder="1" applyAlignment="1">
      <alignment wrapText="1"/>
    </xf>
    <xf numFmtId="3" fontId="1" fillId="2" borderId="0" xfId="2" applyNumberFormat="1" applyFill="1" applyAlignment="1"/>
    <xf numFmtId="3" fontId="9" fillId="2" borderId="7" xfId="2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4" fillId="0" borderId="23" xfId="2" applyFont="1" applyFill="1" applyBorder="1" applyAlignment="1">
      <alignment horizontal="center" vertical="center" wrapText="1"/>
    </xf>
    <xf numFmtId="0" fontId="4" fillId="0" borderId="24" xfId="2" applyFont="1" applyFill="1" applyBorder="1" applyAlignment="1">
      <alignment horizontal="center" vertical="center" wrapText="1"/>
    </xf>
    <xf numFmtId="0" fontId="4" fillId="2" borderId="25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5" fillId="2" borderId="26" xfId="2" applyFont="1" applyFill="1" applyBorder="1" applyAlignment="1">
      <alignment horizontal="center" vertical="center" wrapText="1"/>
    </xf>
    <xf numFmtId="0" fontId="5" fillId="2" borderId="2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5" fillId="2" borderId="28" xfId="2" applyFont="1" applyFill="1" applyBorder="1" applyAlignment="1">
      <alignment horizontal="center" vertical="center" wrapText="1"/>
    </xf>
    <xf numFmtId="0" fontId="5" fillId="2" borderId="29" xfId="2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3" xfId="1"/>
    <cellStyle name="Обычный_План МЗ-2001" xfId="2"/>
    <cellStyle name="Обычный_Формы мунзаказа-2001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2;&#1091;&#1085;&#1079;&#1072;&#1082;&#1072;&#1079;\&#1052;&#1047;&#1090;&#1077;&#1088;2002\&#1058;&#1072;&#1073;.11\&#1053;&#1086;&#1074;&#1086;&#1082;&#1091;&#1079;&#1085;&#1077;&#1094;&#1082;\&#1058;&#1072;&#1073;&#1052;&#1047;&#1047;-02&#1053;&#1086;&#1074;&#1086;&#1082;(190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2;&#1091;&#1085;&#1079;&#1072;&#1082;&#1072;&#1079;\&#1052;&#1047;&#1090;&#1077;&#1088;2002\&#1058;&#1072;&#1073;.11\&#1053;&#1086;&#1074;&#1086;&#1082;&#1091;&#1079;&#1085;&#1077;&#1094;&#1082;\&#1053;&#1086;&#1074;&#1086;&#1082;.&#1052;&#1047;&#1047;-20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Таб1"/>
      <sheetName val="Таб9"/>
      <sheetName val="таб10"/>
      <sheetName val="Таб10А"/>
      <sheetName val="Таб10Б"/>
      <sheetName val="Таб11"/>
      <sheetName val="Таб11А"/>
      <sheetName val="Таб11Б"/>
      <sheetName val="Таб11В"/>
      <sheetName val="Табл.1э "/>
      <sheetName val="Табл.2э"/>
      <sheetName val="Табл.3э"/>
      <sheetName val="Табл.11э"/>
      <sheetName val="Табл.4э"/>
      <sheetName val="Табл.5э"/>
      <sheetName val="Табл.12э"/>
      <sheetName val="Табл.6э"/>
      <sheetName val="Табл.7э"/>
      <sheetName val="7о"/>
      <sheetName val="Табл.8э"/>
      <sheetName val="8о"/>
      <sheetName val="Табл.9э"/>
      <sheetName val="9о"/>
      <sheetName val="Табл.10э"/>
      <sheetName val="Таб5"/>
      <sheetName val="Табл.13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1"/>
      <sheetName val="Таб9"/>
      <sheetName val="таб10"/>
      <sheetName val="таб10 (2)"/>
      <sheetName val="Таб10А"/>
      <sheetName val="Таб10Б"/>
      <sheetName val="Таб11"/>
      <sheetName val="Таб11А"/>
      <sheetName val="Таб11Б"/>
      <sheetName val="Таб11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5"/>
  <sheetViews>
    <sheetView tabSelected="1" view="pageBreakPreview" zoomScaleNormal="150" zoomScaleSheetLayoutView="100" workbookViewId="0">
      <pane xSplit="1" ySplit="4" topLeftCell="B5" activePane="bottomRight" state="frozen"/>
      <selection pane="topRight" activeCell="B1" sqref="B1"/>
      <selection pane="bottomLeft" activeCell="A8" sqref="A8"/>
      <selection pane="bottomRight" activeCell="F237" sqref="F237:F238"/>
    </sheetView>
  </sheetViews>
  <sheetFormatPr defaultRowHeight="24.75" customHeight="1"/>
  <cols>
    <col min="1" max="1" width="38.85546875" style="82" customWidth="1"/>
    <col min="2" max="2" width="14" style="44" customWidth="1"/>
    <col min="3" max="3" width="16.42578125" style="1" customWidth="1"/>
    <col min="4" max="4" width="16.7109375" style="1" customWidth="1"/>
    <col min="5" max="5" width="15.140625" style="1" customWidth="1"/>
    <col min="6" max="6" width="19" style="1" customWidth="1"/>
    <col min="7" max="7" width="17.28515625" style="2" customWidth="1"/>
    <col min="8" max="16384" width="9.140625" style="2"/>
  </cols>
  <sheetData>
    <row r="1" spans="1:7" ht="51.75" customHeight="1">
      <c r="A1" s="56"/>
      <c r="B1" s="54"/>
      <c r="C1" s="54"/>
      <c r="D1" s="54"/>
      <c r="E1" s="54"/>
      <c r="F1" s="89" t="s">
        <v>238</v>
      </c>
      <c r="G1" s="89"/>
    </row>
    <row r="2" spans="1:7" ht="31.5" customHeight="1" thickBot="1">
      <c r="A2" s="57"/>
      <c r="B2" s="90" t="s">
        <v>126</v>
      </c>
      <c r="C2" s="90"/>
      <c r="D2" s="90"/>
      <c r="E2" s="90"/>
      <c r="F2" s="90"/>
      <c r="G2" s="90"/>
    </row>
    <row r="3" spans="1:7" ht="24.75" customHeight="1">
      <c r="A3" s="91" t="s">
        <v>0</v>
      </c>
      <c r="B3" s="93" t="s">
        <v>119</v>
      </c>
      <c r="C3" s="95" t="s">
        <v>120</v>
      </c>
      <c r="D3" s="96"/>
      <c r="E3" s="96"/>
      <c r="F3" s="93" t="s">
        <v>124</v>
      </c>
      <c r="G3" s="98" t="s">
        <v>125</v>
      </c>
    </row>
    <row r="4" spans="1:7" s="3" customFormat="1" ht="51.75" customHeight="1" thickBot="1">
      <c r="A4" s="92"/>
      <c r="B4" s="94"/>
      <c r="C4" s="28" t="s">
        <v>121</v>
      </c>
      <c r="D4" s="28" t="s">
        <v>122</v>
      </c>
      <c r="E4" s="28" t="s">
        <v>123</v>
      </c>
      <c r="F4" s="97"/>
      <c r="G4" s="99"/>
    </row>
    <row r="5" spans="1:7" ht="24.75" hidden="1" customHeight="1" thickBot="1">
      <c r="A5" s="58" t="s">
        <v>1</v>
      </c>
      <c r="B5" s="24">
        <f t="shared" ref="B5:G5" si="0">SUM(B6:B7)</f>
        <v>11672</v>
      </c>
      <c r="C5" s="4">
        <f t="shared" si="0"/>
        <v>44405</v>
      </c>
      <c r="D5" s="4">
        <f t="shared" si="0"/>
        <v>188101</v>
      </c>
      <c r="E5" s="4">
        <f t="shared" si="0"/>
        <v>205708</v>
      </c>
      <c r="F5" s="4">
        <f t="shared" si="0"/>
        <v>4334</v>
      </c>
      <c r="G5" s="4">
        <f t="shared" si="0"/>
        <v>23700</v>
      </c>
    </row>
    <row r="6" spans="1:7" ht="24.75" hidden="1" customHeight="1">
      <c r="A6" s="59" t="s">
        <v>152</v>
      </c>
      <c r="B6" s="5">
        <v>11532</v>
      </c>
      <c r="C6" s="7">
        <v>44405</v>
      </c>
      <c r="D6" s="6">
        <v>180712</v>
      </c>
      <c r="E6" s="6">
        <v>201939</v>
      </c>
      <c r="F6" s="46">
        <v>4196</v>
      </c>
      <c r="G6" s="6">
        <v>23700</v>
      </c>
    </row>
    <row r="7" spans="1:7" ht="24.75" hidden="1" customHeight="1" thickBot="1">
      <c r="A7" s="60" t="s">
        <v>151</v>
      </c>
      <c r="B7" s="29">
        <v>140</v>
      </c>
      <c r="C7" s="30"/>
      <c r="D7" s="30">
        <v>7389</v>
      </c>
      <c r="E7" s="30">
        <v>3769</v>
      </c>
      <c r="F7" s="30">
        <v>138</v>
      </c>
      <c r="G7" s="30"/>
    </row>
    <row r="8" spans="1:7" ht="24.75" hidden="1" customHeight="1" thickBot="1">
      <c r="A8" s="61" t="s">
        <v>2</v>
      </c>
      <c r="B8" s="84">
        <f t="shared" ref="B8:G8" si="1">SUM(B9:B20)</f>
        <v>18999</v>
      </c>
      <c r="C8" s="85">
        <f t="shared" si="1"/>
        <v>72641</v>
      </c>
      <c r="D8" s="85">
        <f t="shared" si="1"/>
        <v>318808</v>
      </c>
      <c r="E8" s="85">
        <f t="shared" si="1"/>
        <v>285046</v>
      </c>
      <c r="F8" s="85">
        <f t="shared" si="1"/>
        <v>7248</v>
      </c>
      <c r="G8" s="31">
        <f t="shared" si="1"/>
        <v>41000</v>
      </c>
    </row>
    <row r="9" spans="1:7" ht="24.75" hidden="1" customHeight="1">
      <c r="A9" s="59" t="s">
        <v>156</v>
      </c>
      <c r="B9" s="83">
        <v>5250</v>
      </c>
      <c r="C9" s="6">
        <v>8000</v>
      </c>
      <c r="D9" s="6">
        <v>41000</v>
      </c>
      <c r="E9" s="6">
        <v>32800</v>
      </c>
      <c r="F9" s="46">
        <v>917</v>
      </c>
      <c r="G9" s="6"/>
    </row>
    <row r="10" spans="1:7" ht="24.75" hidden="1" customHeight="1">
      <c r="A10" s="62" t="s">
        <v>155</v>
      </c>
      <c r="B10" s="45">
        <v>2817</v>
      </c>
      <c r="C10" s="7">
        <v>13000</v>
      </c>
      <c r="D10" s="7">
        <v>84700</v>
      </c>
      <c r="E10" s="7">
        <v>70000</v>
      </c>
      <c r="F10" s="47">
        <v>1987</v>
      </c>
      <c r="G10" s="7"/>
    </row>
    <row r="11" spans="1:7" ht="24.75" hidden="1" customHeight="1">
      <c r="A11" s="62" t="s">
        <v>154</v>
      </c>
      <c r="B11" s="45">
        <v>1026</v>
      </c>
      <c r="C11" s="7">
        <v>5000</v>
      </c>
      <c r="D11" s="7">
        <v>21300</v>
      </c>
      <c r="E11" s="7">
        <v>14947</v>
      </c>
      <c r="F11" s="47">
        <v>723</v>
      </c>
      <c r="G11" s="7"/>
    </row>
    <row r="12" spans="1:7" ht="24.75" hidden="1" customHeight="1">
      <c r="A12" s="62" t="s">
        <v>161</v>
      </c>
      <c r="B12" s="45"/>
      <c r="C12" s="7">
        <v>6000</v>
      </c>
      <c r="D12" s="7">
        <v>32000</v>
      </c>
      <c r="E12" s="7">
        <v>25200</v>
      </c>
      <c r="F12" s="47">
        <v>768</v>
      </c>
      <c r="G12" s="7"/>
    </row>
    <row r="13" spans="1:7" ht="24.75" hidden="1" customHeight="1">
      <c r="A13" s="62" t="s">
        <v>157</v>
      </c>
      <c r="B13" s="45">
        <v>4391</v>
      </c>
      <c r="C13" s="7">
        <v>16171</v>
      </c>
      <c r="D13" s="7"/>
      <c r="E13" s="7">
        <v>8500</v>
      </c>
      <c r="F13" s="47"/>
      <c r="G13" s="7"/>
    </row>
    <row r="14" spans="1:7" ht="24.75" hidden="1" customHeight="1">
      <c r="A14" s="62" t="s">
        <v>159</v>
      </c>
      <c r="B14" s="45">
        <v>3760</v>
      </c>
      <c r="C14" s="7">
        <v>7000</v>
      </c>
      <c r="D14" s="7">
        <v>78908</v>
      </c>
      <c r="E14" s="7">
        <v>28000</v>
      </c>
      <c r="F14" s="47">
        <v>724</v>
      </c>
      <c r="G14" s="7"/>
    </row>
    <row r="15" spans="1:7" ht="22.5" hidden="1" customHeight="1">
      <c r="A15" s="62" t="s">
        <v>160</v>
      </c>
      <c r="B15" s="45"/>
      <c r="C15" s="7">
        <v>5500</v>
      </c>
      <c r="D15" s="7">
        <v>27900</v>
      </c>
      <c r="E15" s="7">
        <v>25821</v>
      </c>
      <c r="F15" s="47">
        <v>603</v>
      </c>
      <c r="G15" s="7"/>
    </row>
    <row r="16" spans="1:7" ht="24.75" hidden="1" customHeight="1">
      <c r="A16" s="62" t="s">
        <v>153</v>
      </c>
      <c r="B16" s="45"/>
      <c r="C16" s="7"/>
      <c r="D16" s="7"/>
      <c r="E16" s="7"/>
      <c r="F16" s="47"/>
      <c r="G16" s="7">
        <v>41000</v>
      </c>
    </row>
    <row r="17" spans="1:7" ht="24.75" hidden="1" customHeight="1">
      <c r="A17" s="62" t="s">
        <v>162</v>
      </c>
      <c r="B17" s="45"/>
      <c r="C17" s="7">
        <v>800</v>
      </c>
      <c r="D17" s="7">
        <v>5000</v>
      </c>
      <c r="E17" s="7">
        <v>25794</v>
      </c>
      <c r="F17" s="47"/>
      <c r="G17" s="7"/>
    </row>
    <row r="18" spans="1:7" ht="15" hidden="1" customHeight="1">
      <c r="A18" s="63" t="s">
        <v>3</v>
      </c>
      <c r="B18" s="45"/>
      <c r="C18" s="7">
        <v>70</v>
      </c>
      <c r="D18" s="7">
        <v>3000</v>
      </c>
      <c r="E18" s="7">
        <v>7000</v>
      </c>
      <c r="F18" s="47">
        <v>76</v>
      </c>
      <c r="G18" s="7"/>
    </row>
    <row r="19" spans="1:7" ht="16.5" hidden="1" customHeight="1">
      <c r="A19" s="62" t="s">
        <v>4</v>
      </c>
      <c r="B19" s="45">
        <v>1608</v>
      </c>
      <c r="C19" s="7">
        <v>11100</v>
      </c>
      <c r="D19" s="7">
        <v>16000</v>
      </c>
      <c r="E19" s="7">
        <v>42484</v>
      </c>
      <c r="F19" s="47">
        <v>985</v>
      </c>
      <c r="G19" s="7"/>
    </row>
    <row r="20" spans="1:7" ht="24.75" hidden="1" customHeight="1">
      <c r="A20" s="64" t="s">
        <v>5</v>
      </c>
      <c r="B20" s="7">
        <v>147</v>
      </c>
      <c r="C20" s="7"/>
      <c r="D20" s="7">
        <v>9000</v>
      </c>
      <c r="E20" s="7">
        <v>4500</v>
      </c>
      <c r="F20" s="47">
        <v>465</v>
      </c>
      <c r="G20" s="7"/>
    </row>
    <row r="21" spans="1:7" ht="16.5" hidden="1" customHeight="1" thickBot="1">
      <c r="A21" s="65" t="s">
        <v>236</v>
      </c>
      <c r="B21" s="30"/>
      <c r="C21" s="30"/>
      <c r="D21" s="30"/>
      <c r="E21" s="30"/>
      <c r="F21" s="49"/>
      <c r="G21" s="37"/>
    </row>
    <row r="22" spans="1:7" ht="16.5" hidden="1" customHeight="1" thickBot="1">
      <c r="A22" s="61" t="s">
        <v>6</v>
      </c>
      <c r="B22" s="88">
        <f t="shared" ref="B22:G22" si="2">SUM(B23:B27)</f>
        <v>5800</v>
      </c>
      <c r="C22" s="88">
        <f t="shared" si="2"/>
        <v>25961</v>
      </c>
      <c r="D22" s="88">
        <f t="shared" si="2"/>
        <v>101479</v>
      </c>
      <c r="E22" s="88">
        <f t="shared" si="2"/>
        <v>92510</v>
      </c>
      <c r="F22" s="88">
        <f t="shared" si="2"/>
        <v>2500</v>
      </c>
      <c r="G22" s="32">
        <f t="shared" si="2"/>
        <v>15400</v>
      </c>
    </row>
    <row r="23" spans="1:7" ht="14.25" hidden="1" customHeight="1">
      <c r="A23" s="59" t="s">
        <v>164</v>
      </c>
      <c r="B23" s="6">
        <v>5800</v>
      </c>
      <c r="C23" s="6">
        <v>18201</v>
      </c>
      <c r="D23" s="6">
        <v>99659</v>
      </c>
      <c r="E23" s="6">
        <v>74390</v>
      </c>
      <c r="F23" s="46">
        <v>2300</v>
      </c>
      <c r="G23" s="6"/>
    </row>
    <row r="24" spans="1:7" ht="24.75" hidden="1" customHeight="1">
      <c r="A24" s="62" t="s">
        <v>163</v>
      </c>
      <c r="B24" s="7"/>
      <c r="C24" s="7"/>
      <c r="D24" s="7"/>
      <c r="E24" s="7"/>
      <c r="F24" s="47"/>
      <c r="G24" s="7">
        <v>15400</v>
      </c>
    </row>
    <row r="25" spans="1:7" ht="15" hidden="1" customHeight="1">
      <c r="A25" s="62" t="s">
        <v>7</v>
      </c>
      <c r="B25" s="15"/>
      <c r="C25" s="7">
        <v>3000</v>
      </c>
      <c r="D25" s="7"/>
      <c r="E25" s="7">
        <v>4720</v>
      </c>
      <c r="F25" s="7">
        <v>100</v>
      </c>
      <c r="G25" s="7"/>
    </row>
    <row r="26" spans="1:7" ht="12.75" hidden="1" customHeight="1">
      <c r="A26" s="62" t="s">
        <v>166</v>
      </c>
      <c r="B26" s="7"/>
      <c r="C26" s="7">
        <v>2500</v>
      </c>
      <c r="D26" s="7"/>
      <c r="E26" s="7">
        <v>5310</v>
      </c>
      <c r="F26" s="47">
        <v>100</v>
      </c>
      <c r="G26" s="7"/>
    </row>
    <row r="27" spans="1:7" ht="24.75" hidden="1" customHeight="1" thickBot="1">
      <c r="A27" s="66" t="s">
        <v>165</v>
      </c>
      <c r="B27" s="7"/>
      <c r="C27" s="7">
        <v>2260</v>
      </c>
      <c r="D27" s="7">
        <v>1820</v>
      </c>
      <c r="E27" s="7">
        <v>8090</v>
      </c>
      <c r="F27" s="47"/>
      <c r="G27" s="30"/>
    </row>
    <row r="28" spans="1:7" ht="15" hidden="1" customHeight="1" thickBot="1">
      <c r="A28" s="61" t="s">
        <v>8</v>
      </c>
      <c r="B28" s="24">
        <f t="shared" ref="B28:G28" si="3">SUM(B29:B30)</f>
        <v>1073</v>
      </c>
      <c r="C28" s="4">
        <f t="shared" si="3"/>
        <v>16600</v>
      </c>
      <c r="D28" s="4">
        <f t="shared" si="3"/>
        <v>80113</v>
      </c>
      <c r="E28" s="4">
        <f t="shared" si="3"/>
        <v>66739</v>
      </c>
      <c r="F28" s="4">
        <f t="shared" si="3"/>
        <v>1049</v>
      </c>
      <c r="G28" s="34">
        <f t="shared" si="3"/>
        <v>9200</v>
      </c>
    </row>
    <row r="29" spans="1:7" ht="18.75" hidden="1" customHeight="1">
      <c r="A29" s="59" t="s">
        <v>168</v>
      </c>
      <c r="B29" s="38">
        <v>1073</v>
      </c>
      <c r="C29" s="33">
        <v>12225</v>
      </c>
      <c r="D29" s="33">
        <v>58269</v>
      </c>
      <c r="E29" s="6">
        <v>47360</v>
      </c>
      <c r="F29" s="46">
        <v>766</v>
      </c>
      <c r="G29" s="6">
        <v>9200</v>
      </c>
    </row>
    <row r="30" spans="1:7" ht="19.5" hidden="1" customHeight="1" thickBot="1">
      <c r="A30" s="66" t="s">
        <v>167</v>
      </c>
      <c r="B30" s="40"/>
      <c r="C30" s="35">
        <v>4375</v>
      </c>
      <c r="D30" s="35">
        <v>21844</v>
      </c>
      <c r="E30" s="30">
        <v>19379</v>
      </c>
      <c r="F30" s="49">
        <v>283</v>
      </c>
      <c r="G30" s="30"/>
    </row>
    <row r="31" spans="1:7" ht="12.75" hidden="1" customHeight="1" thickBot="1">
      <c r="A31" s="61" t="s">
        <v>9</v>
      </c>
      <c r="B31" s="41">
        <f>SUM(B32:B80)</f>
        <v>143033</v>
      </c>
      <c r="C31" s="36">
        <f>SUM(C32:C84)</f>
        <v>373777</v>
      </c>
      <c r="D31" s="36">
        <f>SUM(D32:D84)</f>
        <v>1442652</v>
      </c>
      <c r="E31" s="36">
        <f>SUM(E32:E84)</f>
        <v>1254687</v>
      </c>
      <c r="F31" s="36">
        <f>SUM(F32:F83)</f>
        <v>49279</v>
      </c>
      <c r="G31" s="50">
        <f>SUM(G32:G80)</f>
        <v>158000</v>
      </c>
    </row>
    <row r="32" spans="1:7" ht="24.75" hidden="1" customHeight="1">
      <c r="A32" s="59" t="s">
        <v>141</v>
      </c>
      <c r="B32" s="38">
        <v>982</v>
      </c>
      <c r="C32" s="33">
        <v>33662</v>
      </c>
      <c r="D32" s="33">
        <v>144294</v>
      </c>
      <c r="E32" s="6">
        <v>95910</v>
      </c>
      <c r="F32" s="46">
        <v>4480</v>
      </c>
      <c r="G32" s="6"/>
    </row>
    <row r="33" spans="1:7" ht="24.75" hidden="1" customHeight="1">
      <c r="A33" s="62" t="s">
        <v>140</v>
      </c>
      <c r="B33" s="39">
        <v>13849</v>
      </c>
      <c r="C33" s="13">
        <v>25500</v>
      </c>
      <c r="D33" s="13">
        <v>98651</v>
      </c>
      <c r="E33" s="7">
        <v>95120</v>
      </c>
      <c r="F33" s="47">
        <v>2819</v>
      </c>
      <c r="G33" s="7"/>
    </row>
    <row r="34" spans="1:7" ht="24.75" hidden="1" customHeight="1">
      <c r="A34" s="62" t="s">
        <v>127</v>
      </c>
      <c r="B34" s="39">
        <v>20741</v>
      </c>
      <c r="C34" s="13"/>
      <c r="D34" s="13">
        <v>3052</v>
      </c>
      <c r="E34" s="7">
        <v>5470</v>
      </c>
      <c r="F34" s="47">
        <v>1222</v>
      </c>
      <c r="G34" s="7"/>
    </row>
    <row r="35" spans="1:7" ht="24.75" hidden="1" customHeight="1">
      <c r="A35" s="62" t="s">
        <v>128</v>
      </c>
      <c r="B35" s="39">
        <v>7225</v>
      </c>
      <c r="C35" s="13"/>
      <c r="D35" s="13"/>
      <c r="E35" s="7"/>
      <c r="F35" s="47">
        <v>630</v>
      </c>
      <c r="G35" s="7"/>
    </row>
    <row r="36" spans="1:7" ht="24.75" hidden="1" customHeight="1">
      <c r="A36" s="62" t="s">
        <v>143</v>
      </c>
      <c r="B36" s="39">
        <v>11051</v>
      </c>
      <c r="C36" s="13">
        <v>2100</v>
      </c>
      <c r="D36" s="13">
        <v>38037</v>
      </c>
      <c r="E36" s="7">
        <v>30990</v>
      </c>
      <c r="F36" s="47">
        <v>1947</v>
      </c>
      <c r="G36" s="7"/>
    </row>
    <row r="37" spans="1:7" ht="24.75" hidden="1" customHeight="1">
      <c r="A37" s="62" t="s">
        <v>144</v>
      </c>
      <c r="B37" s="39">
        <v>800</v>
      </c>
      <c r="C37" s="13">
        <v>18600</v>
      </c>
      <c r="D37" s="13">
        <v>73871</v>
      </c>
      <c r="E37" s="7">
        <v>29800</v>
      </c>
      <c r="F37" s="47">
        <v>2000</v>
      </c>
      <c r="G37" s="7"/>
    </row>
    <row r="38" spans="1:7" ht="24.75" hidden="1" customHeight="1">
      <c r="A38" s="62" t="s">
        <v>135</v>
      </c>
      <c r="B38" s="39">
        <v>15841</v>
      </c>
      <c r="C38" s="13">
        <v>20000</v>
      </c>
      <c r="D38" s="13">
        <v>10000</v>
      </c>
      <c r="E38" s="7">
        <v>82400</v>
      </c>
      <c r="F38" s="47">
        <v>1543</v>
      </c>
      <c r="G38" s="7"/>
    </row>
    <row r="39" spans="1:7" s="14" customFormat="1" ht="24.75" hidden="1" customHeight="1">
      <c r="A39" s="62" t="s">
        <v>136</v>
      </c>
      <c r="B39" s="39">
        <v>2534</v>
      </c>
      <c r="C39" s="13">
        <v>29000</v>
      </c>
      <c r="D39" s="13">
        <v>190199</v>
      </c>
      <c r="E39" s="7">
        <v>87900</v>
      </c>
      <c r="F39" s="47">
        <v>1830</v>
      </c>
      <c r="G39" s="7"/>
    </row>
    <row r="40" spans="1:7" s="14" customFormat="1" ht="24.75" hidden="1" customHeight="1">
      <c r="A40" s="62" t="s">
        <v>139</v>
      </c>
      <c r="B40" s="39">
        <v>630</v>
      </c>
      <c r="C40" s="13">
        <v>7500</v>
      </c>
      <c r="D40" s="13">
        <v>51759</v>
      </c>
      <c r="E40" s="7">
        <v>26790</v>
      </c>
      <c r="F40" s="47">
        <v>1150</v>
      </c>
      <c r="G40" s="7"/>
    </row>
    <row r="41" spans="1:7" ht="24.75" hidden="1" customHeight="1">
      <c r="A41" s="62" t="s">
        <v>138</v>
      </c>
      <c r="B41" s="39">
        <v>2119</v>
      </c>
      <c r="C41" s="13">
        <v>10045</v>
      </c>
      <c r="D41" s="13">
        <v>104813</v>
      </c>
      <c r="E41" s="7">
        <v>43511</v>
      </c>
      <c r="F41" s="47">
        <v>1487</v>
      </c>
      <c r="G41" s="7"/>
    </row>
    <row r="42" spans="1:7" ht="24.75" hidden="1" customHeight="1">
      <c r="A42" s="64" t="s">
        <v>137</v>
      </c>
      <c r="B42" s="39"/>
      <c r="C42" s="13">
        <v>9725</v>
      </c>
      <c r="D42" s="13">
        <v>50939</v>
      </c>
      <c r="E42" s="7">
        <v>44693</v>
      </c>
      <c r="F42" s="47">
        <v>962</v>
      </c>
      <c r="G42" s="7"/>
    </row>
    <row r="43" spans="1:7" ht="24.75" hidden="1" customHeight="1">
      <c r="A43" s="67" t="s">
        <v>129</v>
      </c>
      <c r="B43" s="39">
        <v>9907</v>
      </c>
      <c r="C43" s="13">
        <v>11122</v>
      </c>
      <c r="D43" s="13">
        <v>80137</v>
      </c>
      <c r="E43" s="7">
        <v>68620</v>
      </c>
      <c r="F43" s="47">
        <v>2004</v>
      </c>
      <c r="G43" s="7"/>
    </row>
    <row r="44" spans="1:7" ht="37.5" hidden="1" customHeight="1">
      <c r="A44" s="67" t="s">
        <v>10</v>
      </c>
      <c r="B44" s="39">
        <v>4335</v>
      </c>
      <c r="C44" s="13"/>
      <c r="D44" s="13"/>
      <c r="E44" s="7"/>
      <c r="F44" s="47">
        <v>500</v>
      </c>
      <c r="G44" s="7"/>
    </row>
    <row r="45" spans="1:7" ht="24.75" hidden="1" customHeight="1">
      <c r="A45" s="62" t="s">
        <v>149</v>
      </c>
      <c r="B45" s="39"/>
      <c r="C45" s="13">
        <v>26800</v>
      </c>
      <c r="D45" s="13">
        <v>63454</v>
      </c>
      <c r="E45" s="7">
        <v>79670</v>
      </c>
      <c r="F45" s="47">
        <v>1494</v>
      </c>
      <c r="G45" s="7"/>
    </row>
    <row r="46" spans="1:7" ht="24.75" hidden="1" customHeight="1">
      <c r="A46" s="62" t="s">
        <v>147</v>
      </c>
      <c r="B46" s="39"/>
      <c r="C46" s="13">
        <v>51800</v>
      </c>
      <c r="D46" s="13">
        <v>130755</v>
      </c>
      <c r="E46" s="7">
        <v>163631</v>
      </c>
      <c r="F46" s="47">
        <v>4405</v>
      </c>
      <c r="G46" s="7"/>
    </row>
    <row r="47" spans="1:7" ht="24.75" hidden="1" customHeight="1">
      <c r="A47" s="62" t="s">
        <v>146</v>
      </c>
      <c r="B47" s="39"/>
      <c r="C47" s="13">
        <v>18360</v>
      </c>
      <c r="D47" s="13">
        <v>68880</v>
      </c>
      <c r="E47" s="7">
        <v>46280</v>
      </c>
      <c r="F47" s="47">
        <v>1598</v>
      </c>
      <c r="G47" s="7"/>
    </row>
    <row r="48" spans="1:7" ht="24.75" hidden="1" customHeight="1">
      <c r="A48" s="62" t="s">
        <v>130</v>
      </c>
      <c r="B48" s="39"/>
      <c r="C48" s="13">
        <v>45063</v>
      </c>
      <c r="D48" s="13">
        <v>24706</v>
      </c>
      <c r="E48" s="7">
        <v>34207</v>
      </c>
      <c r="F48" s="47"/>
      <c r="G48" s="7"/>
    </row>
    <row r="49" spans="1:7" ht="24.75" hidden="1" customHeight="1">
      <c r="A49" s="62" t="s">
        <v>132</v>
      </c>
      <c r="B49" s="39"/>
      <c r="C49" s="13">
        <v>1976</v>
      </c>
      <c r="D49" s="13">
        <v>3000</v>
      </c>
      <c r="E49" s="7">
        <v>25917</v>
      </c>
      <c r="F49" s="47"/>
      <c r="G49" s="7"/>
    </row>
    <row r="50" spans="1:7" ht="24.75" hidden="1" customHeight="1">
      <c r="A50" s="62" t="s">
        <v>133</v>
      </c>
      <c r="B50" s="39"/>
      <c r="C50" s="13">
        <v>9558</v>
      </c>
      <c r="D50" s="13">
        <v>6931</v>
      </c>
      <c r="E50" s="7">
        <v>37661</v>
      </c>
      <c r="F50" s="47"/>
      <c r="G50" s="7"/>
    </row>
    <row r="51" spans="1:7" ht="24.75" hidden="1" customHeight="1">
      <c r="A51" s="62" t="s">
        <v>131</v>
      </c>
      <c r="B51" s="39"/>
      <c r="C51" s="13">
        <v>19749</v>
      </c>
      <c r="D51" s="13">
        <v>7818</v>
      </c>
      <c r="E51" s="7">
        <v>5688</v>
      </c>
      <c r="F51" s="47"/>
      <c r="G51" s="7"/>
    </row>
    <row r="52" spans="1:7" ht="24.75" hidden="1" customHeight="1">
      <c r="A52" s="62" t="s">
        <v>142</v>
      </c>
      <c r="B52" s="39">
        <v>2450</v>
      </c>
      <c r="C52" s="13">
        <v>4850</v>
      </c>
      <c r="D52" s="13">
        <v>23007</v>
      </c>
      <c r="E52" s="7">
        <v>17872</v>
      </c>
      <c r="F52" s="47">
        <v>850</v>
      </c>
      <c r="G52" s="7"/>
    </row>
    <row r="53" spans="1:7" ht="24.75" hidden="1" customHeight="1">
      <c r="A53" s="62" t="s">
        <v>148</v>
      </c>
      <c r="B53" s="39"/>
      <c r="C53" s="13"/>
      <c r="D53" s="13"/>
      <c r="E53" s="7"/>
      <c r="F53" s="47"/>
      <c r="G53" s="7">
        <v>141500</v>
      </c>
    </row>
    <row r="54" spans="1:7" ht="17.25" hidden="1" customHeight="1">
      <c r="A54" s="62" t="s">
        <v>11</v>
      </c>
      <c r="B54" s="39">
        <v>440</v>
      </c>
      <c r="C54" s="13">
        <v>800</v>
      </c>
      <c r="D54" s="13">
        <v>7000</v>
      </c>
      <c r="E54" s="7">
        <v>9230</v>
      </c>
      <c r="F54" s="47">
        <v>120</v>
      </c>
      <c r="G54" s="7"/>
    </row>
    <row r="55" spans="1:7" ht="24.75" hidden="1" customHeight="1">
      <c r="A55" s="62" t="s">
        <v>12</v>
      </c>
      <c r="B55" s="39">
        <v>442</v>
      </c>
      <c r="C55" s="13">
        <v>3250</v>
      </c>
      <c r="D55" s="13">
        <v>16923</v>
      </c>
      <c r="E55" s="7">
        <v>39833</v>
      </c>
      <c r="F55" s="47">
        <v>1060</v>
      </c>
      <c r="G55" s="7"/>
    </row>
    <row r="56" spans="1:7" ht="15" hidden="1" customHeight="1">
      <c r="A56" s="62" t="s">
        <v>150</v>
      </c>
      <c r="B56" s="39"/>
      <c r="C56" s="13">
        <v>63</v>
      </c>
      <c r="D56" s="13">
        <v>2871</v>
      </c>
      <c r="E56" s="7">
        <v>4780</v>
      </c>
      <c r="F56" s="47">
        <v>75</v>
      </c>
      <c r="G56" s="7"/>
    </row>
    <row r="57" spans="1:7" ht="18" hidden="1" customHeight="1">
      <c r="A57" s="62" t="s">
        <v>13</v>
      </c>
      <c r="B57" s="39"/>
      <c r="C57" s="13">
        <v>876</v>
      </c>
      <c r="D57" s="13">
        <v>6294</v>
      </c>
      <c r="E57" s="7">
        <v>18453</v>
      </c>
      <c r="F57" s="47">
        <v>554</v>
      </c>
      <c r="G57" s="7"/>
    </row>
    <row r="58" spans="1:7" ht="24.75" hidden="1" customHeight="1">
      <c r="A58" s="86" t="s">
        <v>106</v>
      </c>
      <c r="B58" s="39">
        <v>19800</v>
      </c>
      <c r="C58" s="13"/>
      <c r="D58" s="13">
        <v>113950</v>
      </c>
      <c r="E58" s="7">
        <v>960</v>
      </c>
      <c r="F58" s="47">
        <v>2575</v>
      </c>
      <c r="G58" s="7"/>
    </row>
    <row r="59" spans="1:7" ht="24.75" hidden="1" customHeight="1">
      <c r="A59" s="62" t="s">
        <v>14</v>
      </c>
      <c r="B59" s="39">
        <v>8600</v>
      </c>
      <c r="C59" s="13">
        <v>10000</v>
      </c>
      <c r="D59" s="13"/>
      <c r="E59" s="7">
        <v>35000</v>
      </c>
      <c r="F59" s="47">
        <v>3290</v>
      </c>
      <c r="G59" s="7"/>
    </row>
    <row r="60" spans="1:7" ht="24.75" hidden="1" customHeight="1">
      <c r="A60" s="62" t="s">
        <v>15</v>
      </c>
      <c r="B60" s="39">
        <v>7500</v>
      </c>
      <c r="C60" s="13"/>
      <c r="D60" s="13">
        <v>1000</v>
      </c>
      <c r="E60" s="7">
        <v>24620</v>
      </c>
      <c r="F60" s="47">
        <v>5500</v>
      </c>
      <c r="G60" s="7"/>
    </row>
    <row r="61" spans="1:7" ht="24.75" hidden="1" customHeight="1">
      <c r="A61" s="62" t="s">
        <v>16</v>
      </c>
      <c r="B61" s="39">
        <v>5450</v>
      </c>
      <c r="C61" s="13">
        <v>1500</v>
      </c>
      <c r="D61" s="13">
        <v>13700</v>
      </c>
      <c r="E61" s="7">
        <v>22310</v>
      </c>
      <c r="F61" s="47">
        <v>1398</v>
      </c>
      <c r="G61" s="7"/>
    </row>
    <row r="62" spans="1:7" ht="24.75" hidden="1" customHeight="1">
      <c r="A62" s="86" t="s">
        <v>17</v>
      </c>
      <c r="B62" s="39">
        <v>6400</v>
      </c>
      <c r="C62" s="13"/>
      <c r="D62" s="13">
        <v>65100</v>
      </c>
      <c r="E62" s="7">
        <v>400</v>
      </c>
      <c r="F62" s="47">
        <v>826</v>
      </c>
      <c r="G62" s="7"/>
    </row>
    <row r="63" spans="1:7" ht="24.75" hidden="1" customHeight="1">
      <c r="A63" s="62" t="s">
        <v>18</v>
      </c>
      <c r="B63" s="39"/>
      <c r="C63" s="13">
        <v>6500</v>
      </c>
      <c r="D63" s="13">
        <v>8570</v>
      </c>
      <c r="E63" s="7">
        <v>17196</v>
      </c>
      <c r="F63" s="47"/>
      <c r="G63" s="7"/>
    </row>
    <row r="64" spans="1:7" ht="24.75" hidden="1" customHeight="1">
      <c r="A64" s="62" t="s">
        <v>19</v>
      </c>
      <c r="B64" s="39"/>
      <c r="C64" s="13"/>
      <c r="D64" s="13"/>
      <c r="E64" s="7">
        <v>1800</v>
      </c>
      <c r="F64" s="47"/>
      <c r="G64" s="7"/>
    </row>
    <row r="65" spans="1:7" ht="24.75" hidden="1" customHeight="1">
      <c r="A65" s="68" t="s">
        <v>20</v>
      </c>
      <c r="B65" s="39"/>
      <c r="C65" s="13"/>
      <c r="D65" s="13"/>
      <c r="E65" s="7">
        <v>1000</v>
      </c>
      <c r="F65" s="47"/>
      <c r="G65" s="7"/>
    </row>
    <row r="66" spans="1:7" ht="24.75" hidden="1" customHeight="1">
      <c r="A66" s="68" t="s">
        <v>21</v>
      </c>
      <c r="B66" s="11"/>
      <c r="C66" s="7">
        <v>2000</v>
      </c>
      <c r="D66" s="7"/>
      <c r="E66" s="7">
        <v>3000</v>
      </c>
      <c r="F66" s="15"/>
      <c r="G66" s="7"/>
    </row>
    <row r="67" spans="1:7" ht="24.75" hidden="1" customHeight="1">
      <c r="A67" s="64" t="s">
        <v>22</v>
      </c>
      <c r="B67" s="39"/>
      <c r="C67" s="13">
        <v>746</v>
      </c>
      <c r="D67" s="13">
        <v>4941</v>
      </c>
      <c r="E67" s="7">
        <v>9433</v>
      </c>
      <c r="F67" s="47">
        <v>100</v>
      </c>
      <c r="G67" s="7"/>
    </row>
    <row r="68" spans="1:7" ht="24.75" hidden="1" customHeight="1">
      <c r="A68" s="64" t="s">
        <v>23</v>
      </c>
      <c r="B68" s="39"/>
      <c r="C68" s="13">
        <v>2632</v>
      </c>
      <c r="D68" s="13">
        <v>2059</v>
      </c>
      <c r="E68" s="7">
        <v>3529</v>
      </c>
      <c r="F68" s="47"/>
      <c r="G68" s="7"/>
    </row>
    <row r="69" spans="1:7" ht="24.75" hidden="1" customHeight="1">
      <c r="A69" s="64" t="s">
        <v>24</v>
      </c>
      <c r="B69" s="11"/>
      <c r="C69" s="15"/>
      <c r="D69" s="7"/>
      <c r="E69" s="15"/>
      <c r="F69" s="7">
        <v>82</v>
      </c>
      <c r="G69" s="7"/>
    </row>
    <row r="70" spans="1:7" ht="24.75" hidden="1" customHeight="1">
      <c r="A70" s="64" t="s">
        <v>107</v>
      </c>
      <c r="B70" s="11"/>
      <c r="C70" s="15"/>
      <c r="D70" s="7"/>
      <c r="E70" s="15"/>
      <c r="F70" s="7">
        <v>60</v>
      </c>
      <c r="G70" s="7"/>
    </row>
    <row r="71" spans="1:7" ht="24.75" hidden="1" customHeight="1">
      <c r="A71" s="64" t="s">
        <v>111</v>
      </c>
      <c r="B71" s="8">
        <v>570</v>
      </c>
      <c r="C71" s="7"/>
      <c r="D71" s="7"/>
      <c r="E71" s="7">
        <v>2036</v>
      </c>
      <c r="F71" s="47">
        <v>288</v>
      </c>
      <c r="G71" s="7"/>
    </row>
    <row r="72" spans="1:7" ht="24.75" hidden="1" customHeight="1">
      <c r="A72" s="64" t="s">
        <v>25</v>
      </c>
      <c r="B72" s="11"/>
      <c r="C72" s="15"/>
      <c r="D72" s="7"/>
      <c r="E72" s="7">
        <v>100</v>
      </c>
      <c r="F72" s="15"/>
      <c r="G72" s="7"/>
    </row>
    <row r="73" spans="1:7" ht="24.75" hidden="1" customHeight="1">
      <c r="A73" s="64" t="s">
        <v>103</v>
      </c>
      <c r="B73" s="11"/>
      <c r="C73" s="15"/>
      <c r="D73" s="7">
        <v>6000</v>
      </c>
      <c r="E73" s="7">
        <v>3000</v>
      </c>
      <c r="F73" s="47"/>
      <c r="G73" s="7"/>
    </row>
    <row r="74" spans="1:7" ht="24.75" hidden="1" customHeight="1">
      <c r="A74" s="64" t="s">
        <v>26</v>
      </c>
      <c r="B74" s="11"/>
      <c r="C74" s="15"/>
      <c r="D74" s="7"/>
      <c r="E74" s="7">
        <v>700</v>
      </c>
      <c r="F74" s="47">
        <v>170</v>
      </c>
      <c r="G74" s="7"/>
    </row>
    <row r="75" spans="1:7" ht="24.75" hidden="1" customHeight="1">
      <c r="A75" s="64" t="s">
        <v>27</v>
      </c>
      <c r="B75" s="11"/>
      <c r="C75" s="15"/>
      <c r="D75" s="7"/>
      <c r="E75" s="7">
        <v>1529</v>
      </c>
      <c r="F75" s="47"/>
      <c r="G75" s="7"/>
    </row>
    <row r="76" spans="1:7" ht="24.75" hidden="1" customHeight="1">
      <c r="A76" s="64" t="s">
        <v>28</v>
      </c>
      <c r="B76" s="11"/>
      <c r="C76" s="15"/>
      <c r="D76" s="7"/>
      <c r="E76" s="7">
        <v>1600</v>
      </c>
      <c r="F76" s="47">
        <v>186</v>
      </c>
      <c r="G76" s="7"/>
    </row>
    <row r="77" spans="1:7" ht="24.75" hidden="1" customHeight="1">
      <c r="A77" s="64" t="s">
        <v>29</v>
      </c>
      <c r="B77" s="11"/>
      <c r="C77" s="15"/>
      <c r="D77" s="7">
        <v>741</v>
      </c>
      <c r="E77" s="7">
        <v>865</v>
      </c>
      <c r="F77" s="47"/>
      <c r="G77" s="7"/>
    </row>
    <row r="78" spans="1:7" ht="24.75" hidden="1" customHeight="1">
      <c r="A78" s="64" t="s">
        <v>30</v>
      </c>
      <c r="B78" s="39">
        <v>1367</v>
      </c>
      <c r="C78" s="7"/>
      <c r="D78" s="7">
        <v>19000</v>
      </c>
      <c r="E78" s="7">
        <v>28830</v>
      </c>
      <c r="F78" s="47">
        <v>1920</v>
      </c>
      <c r="G78" s="7"/>
    </row>
    <row r="79" spans="1:7" ht="24.75" hidden="1" customHeight="1">
      <c r="A79" s="64" t="s">
        <v>31</v>
      </c>
      <c r="B79" s="39"/>
      <c r="C79" s="7"/>
      <c r="D79" s="7"/>
      <c r="E79" s="7"/>
      <c r="F79" s="47"/>
      <c r="G79" s="7">
        <v>11000</v>
      </c>
    </row>
    <row r="80" spans="1:7" ht="24.75" hidden="1" customHeight="1">
      <c r="A80" s="69" t="s">
        <v>32</v>
      </c>
      <c r="B80" s="39"/>
      <c r="C80" s="7"/>
      <c r="D80" s="7"/>
      <c r="E80" s="7"/>
      <c r="F80" s="47"/>
      <c r="G80" s="7">
        <v>5500</v>
      </c>
    </row>
    <row r="81" spans="1:7" ht="24.75" hidden="1" customHeight="1">
      <c r="A81" s="69" t="s">
        <v>108</v>
      </c>
      <c r="B81" s="39"/>
      <c r="C81" s="8"/>
      <c r="D81" s="8"/>
      <c r="E81" s="8"/>
      <c r="F81" s="48">
        <v>50</v>
      </c>
      <c r="G81" s="7"/>
    </row>
    <row r="82" spans="1:7" ht="24.75" hidden="1" customHeight="1">
      <c r="A82" s="69" t="s">
        <v>109</v>
      </c>
      <c r="B82" s="39"/>
      <c r="C82" s="8"/>
      <c r="D82" s="8">
        <v>200</v>
      </c>
      <c r="E82" s="8"/>
      <c r="F82" s="48">
        <v>100</v>
      </c>
      <c r="G82" s="7"/>
    </row>
    <row r="83" spans="1:7" ht="24.75" hidden="1" customHeight="1">
      <c r="A83" s="69" t="s">
        <v>110</v>
      </c>
      <c r="B83" s="39"/>
      <c r="C83" s="8"/>
      <c r="D83" s="8"/>
      <c r="E83" s="8"/>
      <c r="F83" s="48">
        <v>4</v>
      </c>
      <c r="G83" s="7"/>
    </row>
    <row r="84" spans="1:7" ht="24.75" hidden="1" customHeight="1">
      <c r="A84" s="69" t="s">
        <v>112</v>
      </c>
      <c r="B84" s="39"/>
      <c r="C84" s="8"/>
      <c r="D84" s="8"/>
      <c r="E84" s="8">
        <v>2353</v>
      </c>
      <c r="F84" s="48"/>
      <c r="G84" s="7"/>
    </row>
    <row r="85" spans="1:7" ht="24.75" hidden="1" customHeight="1">
      <c r="A85" s="69" t="s">
        <v>114</v>
      </c>
      <c r="B85" s="39"/>
      <c r="C85" s="8"/>
      <c r="D85" s="8"/>
      <c r="E85" s="8"/>
      <c r="F85" s="48"/>
      <c r="G85" s="7"/>
    </row>
    <row r="86" spans="1:7" ht="24.75" hidden="1" customHeight="1">
      <c r="A86" s="69" t="s">
        <v>115</v>
      </c>
      <c r="B86" s="39"/>
      <c r="C86" s="8"/>
      <c r="D86" s="8"/>
      <c r="E86" s="8"/>
      <c r="F86" s="48"/>
      <c r="G86" s="7"/>
    </row>
    <row r="87" spans="1:7" ht="24.75" hidden="1" customHeight="1">
      <c r="A87" s="69" t="s">
        <v>116</v>
      </c>
      <c r="B87" s="39"/>
      <c r="C87" s="8"/>
      <c r="D87" s="8"/>
      <c r="E87" s="8"/>
      <c r="F87" s="48"/>
      <c r="G87" s="7"/>
    </row>
    <row r="88" spans="1:7" ht="24.75" hidden="1" customHeight="1">
      <c r="A88" s="69" t="s">
        <v>134</v>
      </c>
      <c r="B88" s="39"/>
      <c r="C88" s="8"/>
      <c r="D88" s="8"/>
      <c r="E88" s="8"/>
      <c r="F88" s="48"/>
      <c r="G88" s="7"/>
    </row>
    <row r="89" spans="1:7" ht="24.75" hidden="1" customHeight="1">
      <c r="A89" s="70" t="s">
        <v>33</v>
      </c>
      <c r="B89" s="42">
        <f>SUM(B90:B97)</f>
        <v>11670</v>
      </c>
      <c r="C89" s="25">
        <f>SUM(C90:C97)</f>
        <v>44389</v>
      </c>
      <c r="D89" s="25">
        <f>SUM(D90:D97)</f>
        <v>270850</v>
      </c>
      <c r="E89" s="25">
        <f>SUM(E90:E97)</f>
        <v>182759</v>
      </c>
      <c r="F89" s="25">
        <f>SUM(F90:F97)</f>
        <v>5310</v>
      </c>
      <c r="G89" s="9">
        <f>SUM(G90:G96)</f>
        <v>32000</v>
      </c>
    </row>
    <row r="90" spans="1:7" ht="13.5" hidden="1" customHeight="1">
      <c r="A90" s="62" t="s">
        <v>170</v>
      </c>
      <c r="B90" s="39">
        <v>10105</v>
      </c>
      <c r="C90" s="7">
        <v>25029</v>
      </c>
      <c r="D90" s="7">
        <v>110449</v>
      </c>
      <c r="E90" s="7">
        <v>126050</v>
      </c>
      <c r="F90" s="47">
        <v>3350</v>
      </c>
      <c r="G90" s="7"/>
    </row>
    <row r="91" spans="1:7" ht="18.75" hidden="1" customHeight="1">
      <c r="A91" s="62" t="s">
        <v>171</v>
      </c>
      <c r="B91" s="39">
        <v>1565</v>
      </c>
      <c r="C91" s="7">
        <v>14282</v>
      </c>
      <c r="D91" s="7">
        <v>130420</v>
      </c>
      <c r="E91" s="7">
        <v>30998</v>
      </c>
      <c r="F91" s="47">
        <v>1320</v>
      </c>
      <c r="G91" s="7"/>
    </row>
    <row r="92" spans="1:7" ht="21.75" hidden="1" customHeight="1">
      <c r="A92" s="62" t="s">
        <v>172</v>
      </c>
      <c r="B92" s="39"/>
      <c r="C92" s="7">
        <v>5078</v>
      </c>
      <c r="D92" s="7">
        <v>14841</v>
      </c>
      <c r="E92" s="7">
        <v>21255</v>
      </c>
      <c r="F92" s="47"/>
      <c r="G92" s="7"/>
    </row>
    <row r="93" spans="1:7" ht="21" hidden="1" customHeight="1">
      <c r="A93" s="62" t="s">
        <v>169</v>
      </c>
      <c r="B93" s="11"/>
      <c r="C93" s="15"/>
      <c r="D93" s="15"/>
      <c r="E93" s="15"/>
      <c r="F93" s="15"/>
      <c r="G93" s="7">
        <v>32000</v>
      </c>
    </row>
    <row r="94" spans="1:7" ht="24.75" hidden="1" customHeight="1">
      <c r="A94" s="64" t="s">
        <v>35</v>
      </c>
      <c r="B94" s="8"/>
      <c r="C94" s="7"/>
      <c r="D94" s="7">
        <v>15000</v>
      </c>
      <c r="E94" s="7">
        <v>3296</v>
      </c>
      <c r="F94" s="47">
        <v>570</v>
      </c>
      <c r="G94" s="7"/>
    </row>
    <row r="95" spans="1:7" ht="24.75" hidden="1" customHeight="1">
      <c r="A95" s="64" t="s">
        <v>36</v>
      </c>
      <c r="B95" s="8"/>
      <c r="C95" s="7"/>
      <c r="D95" s="7">
        <v>140</v>
      </c>
      <c r="E95" s="7">
        <v>815</v>
      </c>
      <c r="F95" s="47">
        <v>20</v>
      </c>
      <c r="G95" s="7"/>
    </row>
    <row r="96" spans="1:7" ht="24.75" hidden="1" customHeight="1">
      <c r="A96" s="71" t="s">
        <v>37</v>
      </c>
      <c r="B96" s="8"/>
      <c r="C96" s="7"/>
      <c r="D96" s="7"/>
      <c r="E96" s="7">
        <v>345</v>
      </c>
      <c r="F96" s="47">
        <v>30</v>
      </c>
      <c r="G96" s="7"/>
    </row>
    <row r="97" spans="1:7" ht="14.25" hidden="1" customHeight="1">
      <c r="A97" s="71" t="s">
        <v>105</v>
      </c>
      <c r="B97" s="8"/>
      <c r="C97" s="7"/>
      <c r="D97" s="7"/>
      <c r="E97" s="7"/>
      <c r="F97" s="47">
        <v>20</v>
      </c>
      <c r="G97" s="7"/>
    </row>
    <row r="98" spans="1:7" ht="24.75" hidden="1" customHeight="1">
      <c r="A98" s="70" t="s">
        <v>38</v>
      </c>
      <c r="B98" s="26">
        <f t="shared" ref="B98:G98" si="4">B99</f>
        <v>849</v>
      </c>
      <c r="C98" s="10">
        <f t="shared" si="4"/>
        <v>7077</v>
      </c>
      <c r="D98" s="10">
        <f t="shared" si="4"/>
        <v>31053</v>
      </c>
      <c r="E98" s="10">
        <f t="shared" si="4"/>
        <v>23350</v>
      </c>
      <c r="F98" s="10">
        <f t="shared" si="4"/>
        <v>593</v>
      </c>
      <c r="G98" s="10">
        <f t="shared" si="4"/>
        <v>5600</v>
      </c>
    </row>
    <row r="99" spans="1:7" ht="24.75" hidden="1" customHeight="1">
      <c r="A99" s="62" t="s">
        <v>174</v>
      </c>
      <c r="B99" s="8">
        <v>849</v>
      </c>
      <c r="C99" s="7">
        <v>7077</v>
      </c>
      <c r="D99" s="7">
        <v>31053</v>
      </c>
      <c r="E99" s="7">
        <f>32354-9004</f>
        <v>23350</v>
      </c>
      <c r="F99" s="7">
        <v>593</v>
      </c>
      <c r="G99" s="7">
        <v>5600</v>
      </c>
    </row>
    <row r="100" spans="1:7" ht="24.75" hidden="1" customHeight="1">
      <c r="A100" s="70" t="s">
        <v>39</v>
      </c>
      <c r="B100" s="26">
        <f t="shared" ref="B100:G100" si="5">SUM(B101:B106)</f>
        <v>20737</v>
      </c>
      <c r="C100" s="10">
        <f t="shared" si="5"/>
        <v>60414</v>
      </c>
      <c r="D100" s="10">
        <f t="shared" si="5"/>
        <v>268742</v>
      </c>
      <c r="E100" s="10">
        <f t="shared" si="5"/>
        <v>196211</v>
      </c>
      <c r="F100" s="10">
        <f t="shared" si="5"/>
        <v>4592</v>
      </c>
      <c r="G100" s="10">
        <f t="shared" si="5"/>
        <v>38050</v>
      </c>
    </row>
    <row r="101" spans="1:7" ht="24.75" hidden="1" customHeight="1">
      <c r="A101" s="62" t="s">
        <v>175</v>
      </c>
      <c r="B101" s="8">
        <v>6733</v>
      </c>
      <c r="C101" s="7">
        <v>42475</v>
      </c>
      <c r="D101" s="7">
        <v>136636</v>
      </c>
      <c r="E101" s="7">
        <f>93418-7000</f>
        <v>86418</v>
      </c>
      <c r="F101" s="7">
        <v>2274</v>
      </c>
      <c r="G101" s="7"/>
    </row>
    <row r="102" spans="1:7" ht="24.75" hidden="1" customHeight="1">
      <c r="A102" s="62" t="s">
        <v>177</v>
      </c>
      <c r="B102" s="8">
        <v>1558</v>
      </c>
      <c r="C102" s="7"/>
      <c r="D102" s="7"/>
      <c r="E102" s="7"/>
      <c r="F102" s="47">
        <v>160</v>
      </c>
      <c r="G102" s="7"/>
    </row>
    <row r="103" spans="1:7" ht="24.75" hidden="1" customHeight="1">
      <c r="A103" s="62" t="s">
        <v>178</v>
      </c>
      <c r="B103" s="8"/>
      <c r="C103" s="7">
        <v>9079</v>
      </c>
      <c r="D103" s="7">
        <v>7896</v>
      </c>
      <c r="E103" s="7">
        <v>29930</v>
      </c>
      <c r="F103" s="47"/>
      <c r="G103" s="7"/>
    </row>
    <row r="104" spans="1:7" ht="24.75" hidden="1" customHeight="1">
      <c r="A104" s="62" t="s">
        <v>176</v>
      </c>
      <c r="B104" s="8"/>
      <c r="C104" s="7"/>
      <c r="D104" s="7"/>
      <c r="E104" s="7"/>
      <c r="F104" s="47"/>
      <c r="G104" s="7">
        <v>38050</v>
      </c>
    </row>
    <row r="105" spans="1:7" ht="24.75" hidden="1" customHeight="1">
      <c r="A105" s="62" t="s">
        <v>40</v>
      </c>
      <c r="B105" s="8">
        <v>12265</v>
      </c>
      <c r="C105" s="7">
        <v>8860</v>
      </c>
      <c r="D105" s="7">
        <v>102210</v>
      </c>
      <c r="E105" s="7">
        <v>75622</v>
      </c>
      <c r="F105" s="47">
        <v>1348</v>
      </c>
      <c r="G105" s="7"/>
    </row>
    <row r="106" spans="1:7" ht="24.75" hidden="1" customHeight="1">
      <c r="A106" s="64" t="s">
        <v>41</v>
      </c>
      <c r="B106" s="8">
        <v>181</v>
      </c>
      <c r="C106" s="7"/>
      <c r="D106" s="7">
        <v>22000</v>
      </c>
      <c r="E106" s="7">
        <v>4241</v>
      </c>
      <c r="F106" s="47">
        <v>810</v>
      </c>
      <c r="G106" s="7"/>
    </row>
    <row r="107" spans="1:7" ht="24.75" customHeight="1">
      <c r="A107" s="70" t="s">
        <v>42</v>
      </c>
      <c r="B107" s="26">
        <f t="shared" ref="B107:G107" si="6">SUM(B108:B109)</f>
        <v>14020</v>
      </c>
      <c r="C107" s="10">
        <f t="shared" si="6"/>
        <v>58900</v>
      </c>
      <c r="D107" s="10">
        <f t="shared" si="6"/>
        <v>245100</v>
      </c>
      <c r="E107" s="10">
        <f t="shared" si="6"/>
        <v>244623</v>
      </c>
      <c r="F107" s="10">
        <f t="shared" si="6"/>
        <v>5245</v>
      </c>
      <c r="G107" s="10">
        <f t="shared" si="6"/>
        <v>26200</v>
      </c>
    </row>
    <row r="108" spans="1:7" s="16" customFormat="1" ht="20.25" customHeight="1">
      <c r="A108" s="62" t="s">
        <v>179</v>
      </c>
      <c r="B108" s="8">
        <v>14020</v>
      </c>
      <c r="C108" s="7">
        <v>58000</v>
      </c>
      <c r="D108" s="7">
        <v>245000</v>
      </c>
      <c r="E108" s="7">
        <v>237980</v>
      </c>
      <c r="F108" s="47">
        <v>5185</v>
      </c>
      <c r="G108" s="7">
        <v>26200</v>
      </c>
    </row>
    <row r="109" spans="1:7" ht="24.75" customHeight="1">
      <c r="A109" s="62" t="s">
        <v>43</v>
      </c>
      <c r="B109" s="8"/>
      <c r="C109" s="7">
        <v>900</v>
      </c>
      <c r="D109" s="7">
        <v>100</v>
      </c>
      <c r="E109" s="7">
        <v>6643</v>
      </c>
      <c r="F109" s="47">
        <v>60</v>
      </c>
      <c r="G109" s="7"/>
    </row>
    <row r="110" spans="1:7" ht="16.5" hidden="1" customHeight="1">
      <c r="A110" s="70" t="s">
        <v>44</v>
      </c>
      <c r="B110" s="26">
        <f t="shared" ref="B110:G110" si="7">SUM(B111)</f>
        <v>5432</v>
      </c>
      <c r="C110" s="10">
        <f t="shared" si="7"/>
        <v>23092</v>
      </c>
      <c r="D110" s="10">
        <f t="shared" si="7"/>
        <v>85612</v>
      </c>
      <c r="E110" s="10">
        <f t="shared" si="7"/>
        <v>86942</v>
      </c>
      <c r="F110" s="10">
        <f t="shared" si="7"/>
        <v>1505</v>
      </c>
      <c r="G110" s="10">
        <f t="shared" si="7"/>
        <v>14300</v>
      </c>
    </row>
    <row r="111" spans="1:7" s="16" customFormat="1" ht="19.5" hidden="1" customHeight="1">
      <c r="A111" s="62" t="s">
        <v>180</v>
      </c>
      <c r="B111" s="8">
        <v>5432</v>
      </c>
      <c r="C111" s="7">
        <v>23092</v>
      </c>
      <c r="D111" s="7">
        <v>85612</v>
      </c>
      <c r="E111" s="7">
        <v>86942</v>
      </c>
      <c r="F111" s="47">
        <v>1505</v>
      </c>
      <c r="G111" s="7">
        <v>14300</v>
      </c>
    </row>
    <row r="112" spans="1:7" ht="12.75" hidden="1" customHeight="1">
      <c r="A112" s="70" t="s">
        <v>45</v>
      </c>
      <c r="B112" s="26">
        <f>SUM(B113:B144)</f>
        <v>107612</v>
      </c>
      <c r="C112" s="10">
        <f>SUM(C113:C144)</f>
        <v>301072</v>
      </c>
      <c r="D112" s="10">
        <f>SUM(D113:D144)</f>
        <v>1106566</v>
      </c>
      <c r="E112" s="10">
        <f>SUM(E113:E144)</f>
        <v>1177566</v>
      </c>
      <c r="F112" s="26">
        <f>SUM(F113:F144)</f>
        <v>33496</v>
      </c>
      <c r="G112" s="10">
        <f>SUM(G113:G143)</f>
        <v>172550</v>
      </c>
    </row>
    <row r="113" spans="1:7" ht="24.75" hidden="1" customHeight="1">
      <c r="A113" s="62" t="s">
        <v>183</v>
      </c>
      <c r="B113" s="8">
        <v>31063</v>
      </c>
      <c r="C113" s="7">
        <v>46100</v>
      </c>
      <c r="D113" s="7">
        <v>77308</v>
      </c>
      <c r="E113" s="7">
        <v>115530</v>
      </c>
      <c r="F113" s="47">
        <v>6869</v>
      </c>
      <c r="G113" s="7"/>
    </row>
    <row r="114" spans="1:7" ht="24.75" hidden="1" customHeight="1">
      <c r="A114" s="72" t="s">
        <v>182</v>
      </c>
      <c r="B114" s="8">
        <v>6630</v>
      </c>
      <c r="C114" s="7">
        <v>45049</v>
      </c>
      <c r="D114" s="7">
        <v>86877</v>
      </c>
      <c r="E114" s="7">
        <v>152704</v>
      </c>
      <c r="F114" s="7">
        <v>4055</v>
      </c>
      <c r="G114" s="7"/>
    </row>
    <row r="115" spans="1:7" ht="24.75" hidden="1" customHeight="1">
      <c r="A115" s="62" t="s">
        <v>193</v>
      </c>
      <c r="B115" s="8">
        <v>4144</v>
      </c>
      <c r="C115" s="7">
        <v>28728</v>
      </c>
      <c r="D115" s="7">
        <v>358713</v>
      </c>
      <c r="E115" s="7">
        <v>148010</v>
      </c>
      <c r="F115" s="47">
        <v>1087</v>
      </c>
      <c r="G115" s="7"/>
    </row>
    <row r="116" spans="1:7" ht="24.75" hidden="1" customHeight="1">
      <c r="A116" s="62" t="s">
        <v>192</v>
      </c>
      <c r="B116" s="8">
        <v>9937</v>
      </c>
      <c r="C116" s="7">
        <v>13200</v>
      </c>
      <c r="D116" s="7">
        <v>98800</v>
      </c>
      <c r="E116" s="7">
        <v>34138</v>
      </c>
      <c r="F116" s="47">
        <v>686</v>
      </c>
      <c r="G116" s="7"/>
    </row>
    <row r="117" spans="1:7" ht="24.75" hidden="1" customHeight="1">
      <c r="A117" s="62" t="s">
        <v>184</v>
      </c>
      <c r="B117" s="8">
        <v>5789</v>
      </c>
      <c r="C117" s="7">
        <v>25000</v>
      </c>
      <c r="D117" s="7">
        <v>68246</v>
      </c>
      <c r="E117" s="7">
        <v>87464</v>
      </c>
      <c r="F117" s="47">
        <v>1948</v>
      </c>
      <c r="G117" s="7"/>
    </row>
    <row r="118" spans="1:7" ht="24.75" hidden="1" customHeight="1">
      <c r="A118" s="62" t="s">
        <v>185</v>
      </c>
      <c r="B118" s="8">
        <v>3000</v>
      </c>
      <c r="C118" s="7"/>
      <c r="D118" s="7"/>
      <c r="E118" s="7">
        <v>2340</v>
      </c>
      <c r="F118" s="47">
        <v>655</v>
      </c>
      <c r="G118" s="7"/>
    </row>
    <row r="119" spans="1:7" ht="24.75" hidden="1" customHeight="1">
      <c r="A119" s="62" t="s">
        <v>186</v>
      </c>
      <c r="B119" s="8">
        <v>3980</v>
      </c>
      <c r="C119" s="7">
        <v>23122</v>
      </c>
      <c r="D119" s="7">
        <v>74479</v>
      </c>
      <c r="E119" s="7">
        <v>77128</v>
      </c>
      <c r="F119" s="47">
        <v>2643</v>
      </c>
      <c r="G119" s="7"/>
    </row>
    <row r="120" spans="1:7" ht="24.75" hidden="1" customHeight="1">
      <c r="A120" s="62" t="s">
        <v>187</v>
      </c>
      <c r="B120" s="8"/>
      <c r="C120" s="7">
        <v>2700</v>
      </c>
      <c r="D120" s="7">
        <v>3740</v>
      </c>
      <c r="E120" s="7">
        <v>4081</v>
      </c>
      <c r="F120" s="47">
        <v>150</v>
      </c>
      <c r="G120" s="7"/>
    </row>
    <row r="121" spans="1:7" ht="24.75" hidden="1" customHeight="1">
      <c r="A121" s="62" t="s">
        <v>188</v>
      </c>
      <c r="B121" s="8">
        <v>5148</v>
      </c>
      <c r="C121" s="7">
        <v>15991</v>
      </c>
      <c r="D121" s="7">
        <v>55217</v>
      </c>
      <c r="E121" s="7">
        <v>57744</v>
      </c>
      <c r="F121" s="47">
        <v>2501</v>
      </c>
      <c r="G121" s="7"/>
    </row>
    <row r="122" spans="1:7" ht="24.75" hidden="1" customHeight="1">
      <c r="A122" s="62" t="s">
        <v>189</v>
      </c>
      <c r="B122" s="8">
        <v>12558</v>
      </c>
      <c r="C122" s="7">
        <v>75000</v>
      </c>
      <c r="D122" s="7">
        <v>83294</v>
      </c>
      <c r="E122" s="7">
        <v>205372</v>
      </c>
      <c r="F122" s="47">
        <v>5459</v>
      </c>
      <c r="G122" s="7"/>
    </row>
    <row r="123" spans="1:7" ht="17.25" hidden="1" customHeight="1">
      <c r="A123" s="62" t="s">
        <v>191</v>
      </c>
      <c r="B123" s="8">
        <v>16100</v>
      </c>
      <c r="C123" s="7">
        <v>18477</v>
      </c>
      <c r="D123" s="7">
        <v>102927</v>
      </c>
      <c r="E123" s="7">
        <v>60301</v>
      </c>
      <c r="F123" s="47">
        <v>2606</v>
      </c>
      <c r="G123" s="7"/>
    </row>
    <row r="124" spans="1:7" ht="24.75" hidden="1" customHeight="1">
      <c r="A124" s="62" t="s">
        <v>194</v>
      </c>
      <c r="B124" s="8"/>
      <c r="C124" s="7">
        <v>1320</v>
      </c>
      <c r="D124" s="7">
        <v>2524</v>
      </c>
      <c r="E124" s="7">
        <v>5000</v>
      </c>
      <c r="F124" s="47">
        <v>100</v>
      </c>
      <c r="G124" s="7"/>
    </row>
    <row r="125" spans="1:7" ht="24.75" hidden="1" customHeight="1">
      <c r="A125" s="62" t="s">
        <v>195</v>
      </c>
      <c r="B125" s="8"/>
      <c r="C125" s="7"/>
      <c r="D125" s="7">
        <v>14418</v>
      </c>
      <c r="E125" s="7">
        <v>36586</v>
      </c>
      <c r="F125" s="47"/>
      <c r="G125" s="7"/>
    </row>
    <row r="126" spans="1:7" ht="24.75" hidden="1" customHeight="1">
      <c r="A126" s="62" t="s">
        <v>196</v>
      </c>
      <c r="B126" s="8"/>
      <c r="C126" s="7"/>
      <c r="D126" s="7">
        <v>5180</v>
      </c>
      <c r="E126" s="7">
        <v>15988</v>
      </c>
      <c r="F126" s="47"/>
      <c r="G126" s="7"/>
    </row>
    <row r="127" spans="1:7" ht="24.75" hidden="1" customHeight="1">
      <c r="A127" s="62" t="s">
        <v>197</v>
      </c>
      <c r="B127" s="8"/>
      <c r="C127" s="7"/>
      <c r="D127" s="7">
        <v>14301</v>
      </c>
      <c r="E127" s="7">
        <v>55688</v>
      </c>
      <c r="F127" s="47"/>
      <c r="G127" s="7"/>
    </row>
    <row r="128" spans="1:7" ht="24.75" hidden="1" customHeight="1">
      <c r="A128" s="62" t="s">
        <v>198</v>
      </c>
      <c r="B128" s="8"/>
      <c r="C128" s="7"/>
      <c r="D128" s="7">
        <v>8169</v>
      </c>
      <c r="E128" s="7">
        <v>18515</v>
      </c>
      <c r="F128" s="47"/>
      <c r="G128" s="7"/>
    </row>
    <row r="129" spans="1:7" ht="24.75" hidden="1" customHeight="1">
      <c r="A129" s="62" t="s">
        <v>199</v>
      </c>
      <c r="B129" s="8"/>
      <c r="C129" s="7"/>
      <c r="D129" s="7">
        <v>8700</v>
      </c>
      <c r="E129" s="7">
        <v>21500</v>
      </c>
      <c r="F129" s="47"/>
      <c r="G129" s="7"/>
    </row>
    <row r="130" spans="1:7" ht="24.75" hidden="1" customHeight="1">
      <c r="A130" s="62" t="s">
        <v>46</v>
      </c>
      <c r="B130" s="8">
        <v>5150</v>
      </c>
      <c r="C130" s="7"/>
      <c r="D130" s="7"/>
      <c r="E130" s="7">
        <v>20900</v>
      </c>
      <c r="F130" s="47">
        <v>2610</v>
      </c>
      <c r="G130" s="7"/>
    </row>
    <row r="131" spans="1:7" ht="24.75" hidden="1" customHeight="1">
      <c r="A131" s="62" t="s">
        <v>181</v>
      </c>
      <c r="B131" s="8"/>
      <c r="C131" s="7"/>
      <c r="D131" s="7"/>
      <c r="E131" s="7"/>
      <c r="F131" s="47"/>
      <c r="G131" s="7">
        <v>172550</v>
      </c>
    </row>
    <row r="132" spans="1:7" ht="24.75" hidden="1" customHeight="1">
      <c r="A132" s="62" t="s">
        <v>47</v>
      </c>
      <c r="B132" s="8"/>
      <c r="C132" s="15"/>
      <c r="D132" s="7">
        <v>200</v>
      </c>
      <c r="E132" s="7">
        <v>1100</v>
      </c>
      <c r="F132" s="7"/>
      <c r="G132" s="7"/>
    </row>
    <row r="133" spans="1:7" ht="24.75" hidden="1" customHeight="1">
      <c r="A133" s="62" t="s">
        <v>48</v>
      </c>
      <c r="B133" s="8">
        <v>751</v>
      </c>
      <c r="C133" s="7">
        <v>4635</v>
      </c>
      <c r="D133" s="7">
        <v>14426</v>
      </c>
      <c r="E133" s="7">
        <v>32282</v>
      </c>
      <c r="F133" s="7">
        <v>661</v>
      </c>
      <c r="G133" s="7"/>
    </row>
    <row r="134" spans="1:7" ht="24.75" hidden="1" customHeight="1">
      <c r="A134" s="62" t="s">
        <v>102</v>
      </c>
      <c r="B134" s="8"/>
      <c r="C134" s="7">
        <v>150</v>
      </c>
      <c r="D134" s="7">
        <v>150</v>
      </c>
      <c r="E134" s="7">
        <v>1250</v>
      </c>
      <c r="F134" s="47"/>
      <c r="G134" s="7"/>
    </row>
    <row r="135" spans="1:7" ht="24.75" hidden="1" customHeight="1">
      <c r="A135" s="62" t="s">
        <v>49</v>
      </c>
      <c r="B135" s="8">
        <v>2065</v>
      </c>
      <c r="C135" s="7"/>
      <c r="D135" s="7">
        <v>400</v>
      </c>
      <c r="E135" s="7">
        <v>3000</v>
      </c>
      <c r="F135" s="47"/>
      <c r="G135" s="7"/>
    </row>
    <row r="136" spans="1:7" ht="24.75" hidden="1" customHeight="1">
      <c r="A136" s="64" t="s">
        <v>50</v>
      </c>
      <c r="B136" s="8">
        <v>146</v>
      </c>
      <c r="C136" s="7"/>
      <c r="D136" s="7"/>
      <c r="E136" s="7"/>
      <c r="F136" s="47">
        <v>300</v>
      </c>
      <c r="G136" s="7"/>
    </row>
    <row r="137" spans="1:7" ht="24.75" hidden="1" customHeight="1">
      <c r="A137" s="64" t="s">
        <v>51</v>
      </c>
      <c r="B137" s="8">
        <v>363</v>
      </c>
      <c r="C137" s="7"/>
      <c r="D137" s="7"/>
      <c r="E137" s="7">
        <v>12934</v>
      </c>
      <c r="F137" s="47">
        <v>207</v>
      </c>
      <c r="G137" s="7"/>
    </row>
    <row r="138" spans="1:7" ht="24.75" hidden="1" customHeight="1">
      <c r="A138" s="64" t="s">
        <v>52</v>
      </c>
      <c r="B138" s="8"/>
      <c r="C138" s="7"/>
      <c r="D138" s="7"/>
      <c r="E138" s="7"/>
      <c r="F138" s="47">
        <v>14</v>
      </c>
      <c r="G138" s="7"/>
    </row>
    <row r="139" spans="1:7" ht="24.75" hidden="1" customHeight="1">
      <c r="A139" s="64" t="s">
        <v>53</v>
      </c>
      <c r="B139" s="8"/>
      <c r="C139" s="7"/>
      <c r="D139" s="7">
        <v>500</v>
      </c>
      <c r="E139" s="7">
        <v>3500</v>
      </c>
      <c r="F139" s="47"/>
      <c r="G139" s="7"/>
    </row>
    <row r="140" spans="1:7" ht="24.75" hidden="1" customHeight="1">
      <c r="A140" s="64" t="s">
        <v>54</v>
      </c>
      <c r="B140" s="8"/>
      <c r="C140" s="7"/>
      <c r="D140" s="7">
        <v>497</v>
      </c>
      <c r="E140" s="7">
        <v>911</v>
      </c>
      <c r="F140" s="47">
        <v>25</v>
      </c>
      <c r="G140" s="7"/>
    </row>
    <row r="141" spans="1:7" ht="24.75" hidden="1" customHeight="1">
      <c r="A141" s="64" t="s">
        <v>55</v>
      </c>
      <c r="B141" s="8">
        <v>788</v>
      </c>
      <c r="C141" s="7"/>
      <c r="D141" s="7"/>
      <c r="E141" s="7"/>
      <c r="F141" s="47">
        <v>400</v>
      </c>
      <c r="G141" s="7"/>
    </row>
    <row r="142" spans="1:7" ht="24.75" hidden="1" customHeight="1">
      <c r="A142" s="64" t="s">
        <v>56</v>
      </c>
      <c r="B142" s="8"/>
      <c r="C142" s="7">
        <v>1100</v>
      </c>
      <c r="D142" s="7">
        <v>12000</v>
      </c>
      <c r="E142" s="7">
        <v>1800</v>
      </c>
      <c r="F142" s="47">
        <v>60</v>
      </c>
      <c r="G142" s="7"/>
    </row>
    <row r="143" spans="1:7" ht="24.75" hidden="1" customHeight="1">
      <c r="A143" s="62" t="s">
        <v>57</v>
      </c>
      <c r="B143" s="8"/>
      <c r="C143" s="7">
        <v>500</v>
      </c>
      <c r="D143" s="7">
        <v>15500</v>
      </c>
      <c r="E143" s="7">
        <v>1800</v>
      </c>
      <c r="F143" s="47">
        <v>260</v>
      </c>
      <c r="G143" s="7"/>
    </row>
    <row r="144" spans="1:7" ht="15.75" hidden="1" customHeight="1">
      <c r="A144" s="73" t="s">
        <v>104</v>
      </c>
      <c r="B144" s="8"/>
      <c r="C144" s="7"/>
      <c r="D144" s="7"/>
      <c r="E144" s="7"/>
      <c r="F144" s="47">
        <v>200</v>
      </c>
      <c r="G144" s="7"/>
    </row>
    <row r="145" spans="1:7" ht="24.75" hidden="1" customHeight="1">
      <c r="A145" s="55" t="s">
        <v>117</v>
      </c>
      <c r="B145" s="8"/>
      <c r="C145" s="7"/>
      <c r="D145" s="7"/>
      <c r="E145" s="7"/>
      <c r="F145" s="47"/>
      <c r="G145" s="7"/>
    </row>
    <row r="146" spans="1:7" ht="24.75" hidden="1" customHeight="1">
      <c r="A146" s="74" t="s">
        <v>237</v>
      </c>
      <c r="B146" s="8"/>
      <c r="C146" s="7"/>
      <c r="D146" s="7"/>
      <c r="E146" s="7"/>
      <c r="F146" s="47"/>
      <c r="G146" s="7"/>
    </row>
    <row r="147" spans="1:7" ht="24.75" hidden="1" customHeight="1">
      <c r="A147" s="70" t="s">
        <v>58</v>
      </c>
      <c r="B147" s="26">
        <f t="shared" ref="B147:G147" si="8">SUM(B148:B153)</f>
        <v>7935</v>
      </c>
      <c r="C147" s="10">
        <f t="shared" si="8"/>
        <v>38600</v>
      </c>
      <c r="D147" s="10">
        <f t="shared" si="8"/>
        <v>145041</v>
      </c>
      <c r="E147" s="10">
        <f t="shared" si="8"/>
        <v>108116</v>
      </c>
      <c r="F147" s="10">
        <f t="shared" si="8"/>
        <v>2724</v>
      </c>
      <c r="G147" s="10">
        <f t="shared" si="8"/>
        <v>16700</v>
      </c>
    </row>
    <row r="148" spans="1:7" ht="24.75" hidden="1" customHeight="1">
      <c r="A148" s="62" t="s">
        <v>202</v>
      </c>
      <c r="B148" s="8">
        <v>3914</v>
      </c>
      <c r="C148" s="7">
        <v>35000</v>
      </c>
      <c r="D148" s="7">
        <v>67000</v>
      </c>
      <c r="E148" s="7">
        <v>66576</v>
      </c>
      <c r="F148" s="47">
        <v>1618</v>
      </c>
      <c r="G148" s="7"/>
    </row>
    <row r="149" spans="1:7" ht="24.75" hidden="1" customHeight="1">
      <c r="A149" s="62" t="s">
        <v>201</v>
      </c>
      <c r="B149" s="8">
        <v>3925</v>
      </c>
      <c r="C149" s="7"/>
      <c r="D149" s="7">
        <v>75900</v>
      </c>
      <c r="E149" s="7">
        <v>25207</v>
      </c>
      <c r="F149" s="47">
        <v>546</v>
      </c>
      <c r="G149" s="7"/>
    </row>
    <row r="150" spans="1:7" ht="24.75" hidden="1" customHeight="1">
      <c r="A150" s="62" t="s">
        <v>200</v>
      </c>
      <c r="B150" s="8"/>
      <c r="C150" s="7"/>
      <c r="D150" s="7"/>
      <c r="E150" s="7"/>
      <c r="F150" s="47"/>
      <c r="G150" s="7">
        <v>16700</v>
      </c>
    </row>
    <row r="151" spans="1:7" ht="24.75" hidden="1" customHeight="1">
      <c r="A151" s="62" t="s">
        <v>204</v>
      </c>
      <c r="B151" s="8"/>
      <c r="C151" s="7">
        <v>3600</v>
      </c>
      <c r="D151" s="7">
        <v>1200</v>
      </c>
      <c r="E151" s="7">
        <v>2250</v>
      </c>
      <c r="F151" s="47">
        <v>160</v>
      </c>
      <c r="G151" s="7"/>
    </row>
    <row r="152" spans="1:7" ht="24.75" hidden="1" customHeight="1">
      <c r="A152" s="62" t="s">
        <v>203</v>
      </c>
      <c r="B152" s="8"/>
      <c r="C152" s="7"/>
      <c r="D152" s="7">
        <v>941</v>
      </c>
      <c r="E152" s="7">
        <v>12212</v>
      </c>
      <c r="F152" s="47"/>
      <c r="G152" s="7"/>
    </row>
    <row r="153" spans="1:7" ht="24.75" hidden="1" customHeight="1">
      <c r="A153" s="64" t="s">
        <v>59</v>
      </c>
      <c r="B153" s="8">
        <v>96</v>
      </c>
      <c r="C153" s="7"/>
      <c r="D153" s="7"/>
      <c r="E153" s="7">
        <v>1871</v>
      </c>
      <c r="F153" s="47">
        <v>400</v>
      </c>
      <c r="G153" s="7"/>
    </row>
    <row r="154" spans="1:7" ht="24.75" hidden="1" customHeight="1">
      <c r="A154" s="70" t="s">
        <v>60</v>
      </c>
      <c r="B154" s="27">
        <f t="shared" ref="B154:G154" si="9">SUM(B155)</f>
        <v>3263</v>
      </c>
      <c r="C154" s="12">
        <f t="shared" si="9"/>
        <v>14600</v>
      </c>
      <c r="D154" s="12">
        <f t="shared" si="9"/>
        <v>69060</v>
      </c>
      <c r="E154" s="12">
        <f t="shared" si="9"/>
        <v>32847</v>
      </c>
      <c r="F154" s="12">
        <f t="shared" si="9"/>
        <v>1159</v>
      </c>
      <c r="G154" s="12">
        <f t="shared" si="9"/>
        <v>8450</v>
      </c>
    </row>
    <row r="155" spans="1:7" ht="24.75" hidden="1" customHeight="1">
      <c r="A155" s="62" t="s">
        <v>205</v>
      </c>
      <c r="B155" s="8">
        <v>3263</v>
      </c>
      <c r="C155" s="7">
        <v>14600</v>
      </c>
      <c r="D155" s="7">
        <v>69060</v>
      </c>
      <c r="E155" s="7">
        <f>38790-5943</f>
        <v>32847</v>
      </c>
      <c r="F155" s="47">
        <v>1159</v>
      </c>
      <c r="G155" s="7">
        <v>8450</v>
      </c>
    </row>
    <row r="156" spans="1:7" ht="21" hidden="1" customHeight="1">
      <c r="A156" s="70" t="s">
        <v>61</v>
      </c>
      <c r="B156" s="26">
        <f>SUM(B157:B178)</f>
        <v>34930</v>
      </c>
      <c r="C156" s="10">
        <f>SUM(C157:C179)</f>
        <v>113412</v>
      </c>
      <c r="D156" s="10">
        <f>SUM(D157:D179)</f>
        <v>433517</v>
      </c>
      <c r="E156" s="10">
        <f>SUM(E157:E179)</f>
        <v>423066</v>
      </c>
      <c r="F156" s="10">
        <f>SUM(F157:F178)</f>
        <v>10122</v>
      </c>
      <c r="G156" s="10">
        <f>SUM(G157:G178)</f>
        <v>65800</v>
      </c>
    </row>
    <row r="157" spans="1:7" ht="24.75" hidden="1" customHeight="1">
      <c r="A157" s="62" t="s">
        <v>211</v>
      </c>
      <c r="B157" s="8">
        <v>20482</v>
      </c>
      <c r="C157" s="7"/>
      <c r="D157" s="7">
        <v>9600</v>
      </c>
      <c r="E157" s="7"/>
      <c r="F157" s="7"/>
      <c r="G157" s="7"/>
    </row>
    <row r="158" spans="1:7" ht="24.75" hidden="1" customHeight="1">
      <c r="A158" s="62" t="s">
        <v>210</v>
      </c>
      <c r="B158" s="8">
        <v>1500</v>
      </c>
      <c r="C158" s="15"/>
      <c r="D158" s="15"/>
      <c r="E158" s="15"/>
      <c r="F158" s="7">
        <v>65</v>
      </c>
      <c r="G158" s="7"/>
    </row>
    <row r="159" spans="1:7" ht="24.75" hidden="1" customHeight="1">
      <c r="A159" s="62" t="s">
        <v>209</v>
      </c>
      <c r="B159" s="8">
        <v>3310</v>
      </c>
      <c r="C159" s="7">
        <v>26527</v>
      </c>
      <c r="D159" s="7">
        <v>115302</v>
      </c>
      <c r="E159" s="7">
        <v>113300</v>
      </c>
      <c r="F159" s="47">
        <v>1770</v>
      </c>
      <c r="G159" s="7"/>
    </row>
    <row r="160" spans="1:7" ht="24.75" hidden="1" customHeight="1">
      <c r="A160" s="62" t="s">
        <v>208</v>
      </c>
      <c r="B160" s="8">
        <v>576</v>
      </c>
      <c r="C160" s="7">
        <v>20205</v>
      </c>
      <c r="D160" s="7">
        <v>52470</v>
      </c>
      <c r="E160" s="7">
        <v>47984</v>
      </c>
      <c r="F160" s="47">
        <v>1850</v>
      </c>
      <c r="G160" s="7"/>
    </row>
    <row r="161" spans="1:7" ht="24.75" hidden="1" customHeight="1">
      <c r="A161" s="62" t="s">
        <v>212</v>
      </c>
      <c r="B161" s="8">
        <v>1450</v>
      </c>
      <c r="C161" s="7">
        <v>14093</v>
      </c>
      <c r="D161" s="7">
        <v>117708</v>
      </c>
      <c r="E161" s="7">
        <v>37922</v>
      </c>
      <c r="F161" s="47">
        <v>1330</v>
      </c>
      <c r="G161" s="7"/>
    </row>
    <row r="162" spans="1:7" ht="14.25" hidden="1" customHeight="1">
      <c r="A162" s="62" t="s">
        <v>213</v>
      </c>
      <c r="B162" s="8"/>
      <c r="C162" s="7">
        <v>42468</v>
      </c>
      <c r="D162" s="7">
        <v>96577</v>
      </c>
      <c r="E162" s="7">
        <v>145400</v>
      </c>
      <c r="F162" s="47">
        <v>3342</v>
      </c>
      <c r="G162" s="7"/>
    </row>
    <row r="163" spans="1:7" ht="24.75" hidden="1" customHeight="1">
      <c r="A163" s="62" t="s">
        <v>215</v>
      </c>
      <c r="B163" s="8"/>
      <c r="C163" s="7">
        <v>5716</v>
      </c>
      <c r="D163" s="7">
        <v>7935</v>
      </c>
      <c r="E163" s="7">
        <v>23250</v>
      </c>
      <c r="F163" s="47"/>
      <c r="G163" s="7"/>
    </row>
    <row r="164" spans="1:7" ht="24.75" hidden="1" customHeight="1">
      <c r="A164" s="62" t="s">
        <v>214</v>
      </c>
      <c r="B164" s="8"/>
      <c r="C164" s="7">
        <v>3558</v>
      </c>
      <c r="D164" s="7">
        <v>7580</v>
      </c>
      <c r="E164" s="7">
        <v>20673</v>
      </c>
      <c r="F164" s="7"/>
      <c r="G164" s="7"/>
    </row>
    <row r="165" spans="1:7" ht="24.75" hidden="1" customHeight="1">
      <c r="A165" s="62" t="s">
        <v>207</v>
      </c>
      <c r="B165" s="8"/>
      <c r="C165" s="7"/>
      <c r="D165" s="7"/>
      <c r="E165" s="7"/>
      <c r="F165" s="47"/>
      <c r="G165" s="7">
        <v>65800</v>
      </c>
    </row>
    <row r="166" spans="1:7" ht="36.75" hidden="1" customHeight="1">
      <c r="A166" s="62" t="s">
        <v>62</v>
      </c>
      <c r="B166" s="8">
        <v>5500</v>
      </c>
      <c r="C166" s="7"/>
      <c r="D166" s="7">
        <v>17000</v>
      </c>
      <c r="E166" s="7"/>
      <c r="F166" s="7"/>
      <c r="G166" s="7"/>
    </row>
    <row r="167" spans="1:7" ht="15.75" hidden="1" customHeight="1">
      <c r="A167" s="62" t="s">
        <v>63</v>
      </c>
      <c r="B167" s="8">
        <v>677</v>
      </c>
      <c r="C167" s="7"/>
      <c r="D167" s="7">
        <v>400</v>
      </c>
      <c r="E167" s="7"/>
      <c r="F167" s="47"/>
      <c r="G167" s="7"/>
    </row>
    <row r="168" spans="1:7" ht="22.5" hidden="1" customHeight="1">
      <c r="A168" s="62" t="s">
        <v>64</v>
      </c>
      <c r="B168" s="8"/>
      <c r="C168" s="7">
        <v>170</v>
      </c>
      <c r="D168" s="7">
        <v>1700</v>
      </c>
      <c r="E168" s="7">
        <v>9700</v>
      </c>
      <c r="F168" s="47">
        <v>117</v>
      </c>
      <c r="G168" s="7"/>
    </row>
    <row r="169" spans="1:7" ht="19.5" hidden="1" customHeight="1">
      <c r="A169" s="62" t="s">
        <v>65</v>
      </c>
      <c r="B169" s="8"/>
      <c r="C169" s="7"/>
      <c r="D169" s="7">
        <v>300</v>
      </c>
      <c r="E169" s="7">
        <v>330</v>
      </c>
      <c r="F169" s="47"/>
      <c r="G169" s="7"/>
    </row>
    <row r="170" spans="1:7" ht="18" hidden="1" customHeight="1">
      <c r="A170" s="62" t="s">
        <v>66</v>
      </c>
      <c r="B170" s="8"/>
      <c r="C170" s="7"/>
      <c r="D170" s="7">
        <v>400</v>
      </c>
      <c r="E170" s="7">
        <v>3500</v>
      </c>
      <c r="F170" s="47">
        <v>117</v>
      </c>
      <c r="G170" s="7"/>
    </row>
    <row r="171" spans="1:7" ht="24.75" hidden="1" customHeight="1">
      <c r="A171" s="64" t="s">
        <v>67</v>
      </c>
      <c r="B171" s="8">
        <v>515</v>
      </c>
      <c r="C171" s="7"/>
      <c r="D171" s="7"/>
      <c r="E171" s="7">
        <v>8800</v>
      </c>
      <c r="F171" s="47">
        <v>350</v>
      </c>
      <c r="G171" s="7"/>
    </row>
    <row r="172" spans="1:7" ht="24.75" hidden="1" customHeight="1">
      <c r="A172" s="64" t="s">
        <v>20</v>
      </c>
      <c r="B172" s="8">
        <v>860</v>
      </c>
      <c r="C172" s="7"/>
      <c r="D172" s="7">
        <v>250</v>
      </c>
      <c r="E172" s="7">
        <v>10</v>
      </c>
      <c r="F172" s="47">
        <v>850</v>
      </c>
      <c r="G172" s="7"/>
    </row>
    <row r="173" spans="1:7" ht="24.75" hidden="1" customHeight="1">
      <c r="A173" s="64" t="s">
        <v>34</v>
      </c>
      <c r="B173" s="8"/>
      <c r="C173" s="7">
        <v>25</v>
      </c>
      <c r="D173" s="7">
        <v>1295</v>
      </c>
      <c r="E173" s="7">
        <v>5470</v>
      </c>
      <c r="F173" s="47">
        <v>50</v>
      </c>
      <c r="G173" s="7"/>
    </row>
    <row r="174" spans="1:7" ht="24.75" hidden="1" customHeight="1">
      <c r="A174" s="64" t="s">
        <v>68</v>
      </c>
      <c r="B174" s="8"/>
      <c r="C174" s="7"/>
      <c r="D174" s="7">
        <v>1400</v>
      </c>
      <c r="E174" s="7">
        <v>900</v>
      </c>
      <c r="F174" s="7">
        <v>24</v>
      </c>
      <c r="G174" s="7"/>
    </row>
    <row r="175" spans="1:7" ht="24.75" hidden="1" customHeight="1">
      <c r="A175" s="75" t="s">
        <v>69</v>
      </c>
      <c r="B175" s="8">
        <v>60</v>
      </c>
      <c r="C175" s="7">
        <v>650</v>
      </c>
      <c r="D175" s="7">
        <v>1300</v>
      </c>
      <c r="E175" s="7">
        <v>2700</v>
      </c>
      <c r="F175" s="7">
        <v>117</v>
      </c>
      <c r="G175" s="7"/>
    </row>
    <row r="176" spans="1:7" ht="24.75" hidden="1" customHeight="1">
      <c r="A176" s="75" t="s">
        <v>70</v>
      </c>
      <c r="B176" s="8"/>
      <c r="C176" s="7"/>
      <c r="D176" s="7">
        <v>1850</v>
      </c>
      <c r="E176" s="7">
        <v>110</v>
      </c>
      <c r="F176" s="7"/>
      <c r="G176" s="7"/>
    </row>
    <row r="177" spans="1:7" ht="24.75" hidden="1" customHeight="1">
      <c r="A177" s="76" t="s">
        <v>206</v>
      </c>
      <c r="B177" s="8"/>
      <c r="C177" s="7"/>
      <c r="D177" s="7"/>
      <c r="E177" s="7"/>
      <c r="F177" s="7">
        <v>110</v>
      </c>
      <c r="G177" s="7"/>
    </row>
    <row r="178" spans="1:7" ht="24.75" hidden="1" customHeight="1">
      <c r="A178" s="75" t="s">
        <v>71</v>
      </c>
      <c r="B178" s="8"/>
      <c r="C178" s="7"/>
      <c r="D178" s="7">
        <v>450</v>
      </c>
      <c r="E178" s="7">
        <v>517</v>
      </c>
      <c r="F178" s="7">
        <v>30</v>
      </c>
      <c r="G178" s="7"/>
    </row>
    <row r="179" spans="1:7" ht="24.75" hidden="1" customHeight="1">
      <c r="A179" s="77" t="s">
        <v>113</v>
      </c>
      <c r="B179" s="8"/>
      <c r="C179" s="7"/>
      <c r="D179" s="7"/>
      <c r="E179" s="7">
        <v>2500</v>
      </c>
      <c r="F179" s="7"/>
      <c r="G179" s="7"/>
    </row>
    <row r="180" spans="1:7" ht="24.75" hidden="1" customHeight="1">
      <c r="A180" s="70" t="s">
        <v>72</v>
      </c>
      <c r="B180" s="26">
        <f t="shared" ref="B180:G180" si="10">SUM(B181:B182)</f>
        <v>2550</v>
      </c>
      <c r="C180" s="10">
        <f t="shared" si="10"/>
        <v>12500</v>
      </c>
      <c r="D180" s="10">
        <f t="shared" si="10"/>
        <v>58200</v>
      </c>
      <c r="E180" s="10">
        <f t="shared" si="10"/>
        <v>36540</v>
      </c>
      <c r="F180" s="10">
        <f t="shared" si="10"/>
        <v>650</v>
      </c>
      <c r="G180" s="10">
        <f t="shared" si="10"/>
        <v>7000</v>
      </c>
    </row>
    <row r="181" spans="1:7" ht="24.75" hidden="1" customHeight="1">
      <c r="A181" s="78" t="s">
        <v>73</v>
      </c>
      <c r="B181" s="17">
        <v>2550</v>
      </c>
      <c r="C181" s="18">
        <v>12500</v>
      </c>
      <c r="D181" s="18">
        <v>58200</v>
      </c>
      <c r="E181" s="18">
        <v>36540</v>
      </c>
      <c r="F181" s="18">
        <v>650</v>
      </c>
      <c r="G181" s="18"/>
    </row>
    <row r="182" spans="1:7" ht="24.75" hidden="1" customHeight="1">
      <c r="A182" s="78" t="s">
        <v>217</v>
      </c>
      <c r="B182" s="19"/>
      <c r="C182" s="18"/>
      <c r="D182" s="18"/>
      <c r="E182" s="18"/>
      <c r="F182" s="51"/>
      <c r="G182" s="18">
        <v>7000</v>
      </c>
    </row>
    <row r="183" spans="1:7" ht="24.75" hidden="1" customHeight="1">
      <c r="A183" s="70" t="s">
        <v>74</v>
      </c>
      <c r="B183" s="26">
        <f>SUM(B184:B191)</f>
        <v>7617</v>
      </c>
      <c r="C183" s="26">
        <f>SUM(C184:C192)</f>
        <v>67265</v>
      </c>
      <c r="D183" s="26">
        <f>SUM(D184:D192)</f>
        <v>171118</v>
      </c>
      <c r="E183" s="26">
        <f>SUM(E184:E192)</f>
        <v>143410</v>
      </c>
      <c r="F183" s="10">
        <f>SUM(F184:F191)</f>
        <v>3355</v>
      </c>
      <c r="G183" s="10">
        <f>SUM(G184:G191)</f>
        <v>38600</v>
      </c>
    </row>
    <row r="184" spans="1:7" ht="24.75" hidden="1" customHeight="1">
      <c r="A184" s="62" t="s">
        <v>226</v>
      </c>
      <c r="B184" s="8">
        <v>7410</v>
      </c>
      <c r="C184" s="7">
        <v>65000</v>
      </c>
      <c r="D184" s="7">
        <v>156667</v>
      </c>
      <c r="E184" s="7">
        <v>109203</v>
      </c>
      <c r="F184" s="47">
        <v>2699</v>
      </c>
      <c r="G184" s="7"/>
    </row>
    <row r="185" spans="1:7" ht="24.75" hidden="1" customHeight="1">
      <c r="A185" s="62" t="s">
        <v>228</v>
      </c>
      <c r="B185" s="8"/>
      <c r="C185" s="7">
        <v>1430</v>
      </c>
      <c r="D185" s="7">
        <v>5192</v>
      </c>
      <c r="E185" s="7">
        <v>13737</v>
      </c>
      <c r="F185" s="7"/>
      <c r="G185" s="7"/>
    </row>
    <row r="186" spans="1:7" ht="24.75" hidden="1" customHeight="1">
      <c r="A186" s="62" t="s">
        <v>225</v>
      </c>
      <c r="B186" s="8"/>
      <c r="C186" s="7"/>
      <c r="D186" s="7"/>
      <c r="E186" s="7"/>
      <c r="F186" s="47"/>
      <c r="G186" s="7">
        <v>38600</v>
      </c>
    </row>
    <row r="187" spans="1:7" ht="24.75" hidden="1" customHeight="1">
      <c r="A187" s="62" t="s">
        <v>75</v>
      </c>
      <c r="B187" s="8"/>
      <c r="C187" s="7">
        <v>100</v>
      </c>
      <c r="D187" s="7">
        <v>3400</v>
      </c>
      <c r="E187" s="7">
        <v>7333</v>
      </c>
      <c r="F187" s="7">
        <v>91</v>
      </c>
      <c r="G187" s="7"/>
    </row>
    <row r="188" spans="1:7" ht="24.75" hidden="1" customHeight="1">
      <c r="A188" s="62" t="s">
        <v>76</v>
      </c>
      <c r="B188" s="8"/>
      <c r="C188" s="7">
        <v>370</v>
      </c>
      <c r="D188" s="7">
        <v>1811</v>
      </c>
      <c r="E188" s="7">
        <v>1484</v>
      </c>
      <c r="F188" s="47">
        <v>250</v>
      </c>
      <c r="G188" s="7"/>
    </row>
    <row r="189" spans="1:7" ht="24.75" hidden="1" customHeight="1">
      <c r="A189" s="62" t="s">
        <v>77</v>
      </c>
      <c r="B189" s="8"/>
      <c r="C189" s="7">
        <v>26</v>
      </c>
      <c r="D189" s="7">
        <v>348</v>
      </c>
      <c r="E189" s="7">
        <v>626</v>
      </c>
      <c r="F189" s="47"/>
      <c r="G189" s="7"/>
    </row>
    <row r="190" spans="1:7" ht="24.75" hidden="1" customHeight="1">
      <c r="A190" s="62" t="s">
        <v>78</v>
      </c>
      <c r="B190" s="8"/>
      <c r="C190" s="7">
        <v>39</v>
      </c>
      <c r="D190" s="7">
        <v>50</v>
      </c>
      <c r="E190" s="7">
        <v>2441</v>
      </c>
      <c r="F190" s="47"/>
      <c r="G190" s="7"/>
    </row>
    <row r="191" spans="1:7" ht="24.75" hidden="1" customHeight="1">
      <c r="A191" s="64" t="s">
        <v>79</v>
      </c>
      <c r="B191" s="8">
        <v>207</v>
      </c>
      <c r="C191" s="7"/>
      <c r="D191" s="7">
        <v>3650</v>
      </c>
      <c r="E191" s="7">
        <v>4740</v>
      </c>
      <c r="F191" s="47">
        <v>315</v>
      </c>
      <c r="G191" s="7"/>
    </row>
    <row r="192" spans="1:7" ht="24.75" hidden="1" customHeight="1">
      <c r="A192" s="62" t="s">
        <v>118</v>
      </c>
      <c r="B192" s="8"/>
      <c r="C192" s="7">
        <v>300</v>
      </c>
      <c r="D192" s="7"/>
      <c r="E192" s="7">
        <v>3846</v>
      </c>
      <c r="F192" s="47"/>
      <c r="G192" s="7"/>
    </row>
    <row r="193" spans="1:7" ht="24.75" hidden="1" customHeight="1">
      <c r="A193" s="70" t="s">
        <v>80</v>
      </c>
      <c r="B193" s="26">
        <f t="shared" ref="B193:G193" si="11">SUM(B194)</f>
        <v>2552</v>
      </c>
      <c r="C193" s="10">
        <f t="shared" si="11"/>
        <v>15722</v>
      </c>
      <c r="D193" s="10">
        <f t="shared" si="11"/>
        <v>69000</v>
      </c>
      <c r="E193" s="10">
        <f t="shared" si="11"/>
        <v>52647</v>
      </c>
      <c r="F193" s="10">
        <f t="shared" si="11"/>
        <v>1446</v>
      </c>
      <c r="G193" s="10">
        <f t="shared" si="11"/>
        <v>0</v>
      </c>
    </row>
    <row r="194" spans="1:7" ht="24.75" hidden="1" customHeight="1">
      <c r="A194" s="78" t="s">
        <v>158</v>
      </c>
      <c r="B194" s="19">
        <v>2552</v>
      </c>
      <c r="C194" s="20">
        <v>15722</v>
      </c>
      <c r="D194" s="20">
        <v>69000</v>
      </c>
      <c r="E194" s="20">
        <v>52647</v>
      </c>
      <c r="F194" s="51">
        <v>1446</v>
      </c>
      <c r="G194" s="18"/>
    </row>
    <row r="195" spans="1:7" ht="24.75" hidden="1" customHeight="1">
      <c r="A195" s="70" t="s">
        <v>81</v>
      </c>
      <c r="B195" s="26">
        <f t="shared" ref="B195:G195" si="12">SUM(B196:B197)</f>
        <v>5965</v>
      </c>
      <c r="C195" s="10">
        <f t="shared" si="12"/>
        <v>22060</v>
      </c>
      <c r="D195" s="10">
        <f t="shared" si="12"/>
        <v>96816</v>
      </c>
      <c r="E195" s="10">
        <f t="shared" si="12"/>
        <v>89041</v>
      </c>
      <c r="F195" s="10">
        <f t="shared" si="12"/>
        <v>2106</v>
      </c>
      <c r="G195" s="10">
        <f t="shared" si="12"/>
        <v>12000</v>
      </c>
    </row>
    <row r="196" spans="1:7" ht="24.75" hidden="1" customHeight="1">
      <c r="A196" s="78" t="s">
        <v>233</v>
      </c>
      <c r="B196" s="19">
        <v>5965</v>
      </c>
      <c r="C196" s="20">
        <v>20435</v>
      </c>
      <c r="D196" s="20">
        <v>89136</v>
      </c>
      <c r="E196" s="20">
        <v>82604</v>
      </c>
      <c r="F196" s="51">
        <v>2106</v>
      </c>
      <c r="G196" s="18">
        <v>12000</v>
      </c>
    </row>
    <row r="197" spans="1:7" ht="24.75" hidden="1" customHeight="1">
      <c r="A197" s="78" t="s">
        <v>234</v>
      </c>
      <c r="B197" s="19"/>
      <c r="C197" s="18">
        <v>1625</v>
      </c>
      <c r="D197" s="18">
        <v>7680</v>
      </c>
      <c r="E197" s="18">
        <v>6437</v>
      </c>
      <c r="F197" s="20"/>
      <c r="G197" s="18"/>
    </row>
    <row r="198" spans="1:7" ht="24.75" hidden="1" customHeight="1">
      <c r="A198" s="70" t="s">
        <v>82</v>
      </c>
      <c r="B198" s="26">
        <f t="shared" ref="B198:G198" si="13">SUM(B199)</f>
        <v>1224</v>
      </c>
      <c r="C198" s="10">
        <f t="shared" si="13"/>
        <v>5724</v>
      </c>
      <c r="D198" s="10">
        <f t="shared" si="13"/>
        <v>30405</v>
      </c>
      <c r="E198" s="10">
        <f t="shared" si="13"/>
        <v>33740</v>
      </c>
      <c r="F198" s="10">
        <f t="shared" si="13"/>
        <v>739</v>
      </c>
      <c r="G198" s="10">
        <f t="shared" si="13"/>
        <v>3000</v>
      </c>
    </row>
    <row r="199" spans="1:7" ht="24.75" hidden="1" customHeight="1">
      <c r="A199" s="78" t="s">
        <v>235</v>
      </c>
      <c r="B199" s="19">
        <v>1224</v>
      </c>
      <c r="C199" s="20">
        <v>5724</v>
      </c>
      <c r="D199" s="20">
        <v>30405</v>
      </c>
      <c r="E199" s="20">
        <v>33740</v>
      </c>
      <c r="F199" s="20">
        <v>739</v>
      </c>
      <c r="G199" s="18">
        <v>3000</v>
      </c>
    </row>
    <row r="200" spans="1:7" ht="24.75" hidden="1" customHeight="1">
      <c r="A200" s="70" t="s">
        <v>83</v>
      </c>
      <c r="B200" s="27">
        <f>SUM(B201)</f>
        <v>2998</v>
      </c>
      <c r="C200" s="12">
        <f>SUM(C201:C202)</f>
        <v>12174</v>
      </c>
      <c r="D200" s="12">
        <f>SUM(D201:D202)</f>
        <v>80270</v>
      </c>
      <c r="E200" s="12">
        <f>SUM(E201:E202)</f>
        <v>70920</v>
      </c>
      <c r="F200" s="12">
        <f>SUM(F201:F202)</f>
        <v>1913</v>
      </c>
      <c r="G200" s="12"/>
    </row>
    <row r="201" spans="1:7" ht="24.75" hidden="1" customHeight="1">
      <c r="A201" s="78" t="s">
        <v>145</v>
      </c>
      <c r="B201" s="19">
        <v>2998</v>
      </c>
      <c r="C201" s="20">
        <v>12174</v>
      </c>
      <c r="D201" s="20">
        <v>80270</v>
      </c>
      <c r="E201" s="20">
        <v>56660</v>
      </c>
      <c r="F201" s="51">
        <v>1853</v>
      </c>
      <c r="G201" s="18"/>
    </row>
    <row r="202" spans="1:7" ht="24.75" hidden="1" customHeight="1">
      <c r="A202" s="78" t="s">
        <v>84</v>
      </c>
      <c r="B202" s="19"/>
      <c r="C202" s="20"/>
      <c r="D202" s="20"/>
      <c r="E202" s="20">
        <v>14260</v>
      </c>
      <c r="F202" s="51">
        <v>60</v>
      </c>
      <c r="G202" s="18"/>
    </row>
    <row r="203" spans="1:7" ht="24.75" hidden="1" customHeight="1">
      <c r="A203" s="70" t="s">
        <v>85</v>
      </c>
      <c r="B203" s="27">
        <f t="shared" ref="B203:G203" si="14">SUM(B204)</f>
        <v>2580</v>
      </c>
      <c r="C203" s="12">
        <f t="shared" si="14"/>
        <v>9724</v>
      </c>
      <c r="D203" s="12">
        <f t="shared" si="14"/>
        <v>46383</v>
      </c>
      <c r="E203" s="12">
        <f t="shared" si="14"/>
        <v>37982</v>
      </c>
      <c r="F203" s="12">
        <f t="shared" si="14"/>
        <v>1160</v>
      </c>
      <c r="G203" s="12">
        <f t="shared" si="14"/>
        <v>6900</v>
      </c>
    </row>
    <row r="204" spans="1:7" ht="24.75" hidden="1" customHeight="1">
      <c r="A204" s="78" t="s">
        <v>173</v>
      </c>
      <c r="B204" s="19">
        <v>2580</v>
      </c>
      <c r="C204" s="20">
        <v>9724</v>
      </c>
      <c r="D204" s="20">
        <v>46383</v>
      </c>
      <c r="E204" s="20">
        <f>41327-3345</f>
        <v>37982</v>
      </c>
      <c r="F204" s="20">
        <v>1160</v>
      </c>
      <c r="G204" s="18">
        <v>6900</v>
      </c>
    </row>
    <row r="205" spans="1:7" ht="24.75" hidden="1" customHeight="1">
      <c r="A205" s="70" t="s">
        <v>86</v>
      </c>
      <c r="B205" s="27"/>
      <c r="C205" s="12">
        <f>SUM(C206)</f>
        <v>8721</v>
      </c>
      <c r="D205" s="12">
        <f>SUM(D206)</f>
        <v>56627</v>
      </c>
      <c r="E205" s="12">
        <f>SUM(E206)</f>
        <v>36550</v>
      </c>
      <c r="F205" s="12">
        <f>SUM(F206)</f>
        <v>2637</v>
      </c>
      <c r="G205" s="12"/>
    </row>
    <row r="206" spans="1:7" ht="24.75" hidden="1" customHeight="1">
      <c r="A206" s="78" t="s">
        <v>232</v>
      </c>
      <c r="B206" s="19"/>
      <c r="C206" s="20">
        <v>8721</v>
      </c>
      <c r="D206" s="20">
        <v>56627</v>
      </c>
      <c r="E206" s="20">
        <v>36550</v>
      </c>
      <c r="F206" s="20">
        <v>2637</v>
      </c>
      <c r="G206" s="18"/>
    </row>
    <row r="207" spans="1:7" ht="24.75" hidden="1" customHeight="1">
      <c r="A207" s="70" t="s">
        <v>87</v>
      </c>
      <c r="B207" s="27">
        <f t="shared" ref="B207:G207" si="15">SUM(B208:B209)</f>
        <v>5472</v>
      </c>
      <c r="C207" s="12">
        <f t="shared" si="15"/>
        <v>22500</v>
      </c>
      <c r="D207" s="12">
        <f t="shared" si="15"/>
        <v>135000</v>
      </c>
      <c r="E207" s="12">
        <f t="shared" si="15"/>
        <v>106304</v>
      </c>
      <c r="F207" s="12">
        <f t="shared" si="15"/>
        <v>1982</v>
      </c>
      <c r="G207" s="12">
        <f t="shared" si="15"/>
        <v>17000</v>
      </c>
    </row>
    <row r="208" spans="1:7" ht="24.75" hidden="1" customHeight="1">
      <c r="A208" s="78" t="s">
        <v>231</v>
      </c>
      <c r="B208" s="19">
        <v>5472</v>
      </c>
      <c r="C208" s="20">
        <v>22090</v>
      </c>
      <c r="D208" s="20">
        <v>132500</v>
      </c>
      <c r="E208" s="20">
        <v>103577</v>
      </c>
      <c r="F208" s="20">
        <f>1952-36</f>
        <v>1916</v>
      </c>
      <c r="G208" s="18">
        <v>17000</v>
      </c>
    </row>
    <row r="209" spans="1:7" ht="24.75" hidden="1" customHeight="1">
      <c r="A209" s="78" t="s">
        <v>88</v>
      </c>
      <c r="B209" s="19"/>
      <c r="C209" s="20">
        <v>410</v>
      </c>
      <c r="D209" s="20">
        <v>2500</v>
      </c>
      <c r="E209" s="20">
        <v>2727</v>
      </c>
      <c r="F209" s="20">
        <v>66</v>
      </c>
      <c r="G209" s="18"/>
    </row>
    <row r="210" spans="1:7" ht="24.75" hidden="1" customHeight="1">
      <c r="A210" s="70" t="s">
        <v>89</v>
      </c>
      <c r="B210" s="27">
        <f>SUM(B211)</f>
        <v>1898</v>
      </c>
      <c r="C210" s="12">
        <f>SUM(C211)</f>
        <v>17936</v>
      </c>
      <c r="D210" s="12">
        <f>SUM(D211)</f>
        <v>66497</v>
      </c>
      <c r="E210" s="12">
        <f>SUM(E211)</f>
        <v>67139</v>
      </c>
      <c r="F210" s="12">
        <f>SUM(F211)</f>
        <v>1780</v>
      </c>
      <c r="G210" s="12"/>
    </row>
    <row r="211" spans="1:7" ht="24.75" hidden="1" customHeight="1">
      <c r="A211" s="78" t="s">
        <v>190</v>
      </c>
      <c r="B211" s="19">
        <v>1898</v>
      </c>
      <c r="C211" s="18">
        <v>17936</v>
      </c>
      <c r="D211" s="18">
        <v>66497</v>
      </c>
      <c r="E211" s="18">
        <v>67139</v>
      </c>
      <c r="F211" s="20">
        <v>1780</v>
      </c>
      <c r="G211" s="18"/>
    </row>
    <row r="212" spans="1:7" ht="24.75" hidden="1" customHeight="1">
      <c r="A212" s="70" t="s">
        <v>90</v>
      </c>
      <c r="B212" s="27">
        <f>SUM(B213)</f>
        <v>1900</v>
      </c>
      <c r="C212" s="12">
        <f>SUM(C213)</f>
        <v>6114</v>
      </c>
      <c r="D212" s="12">
        <f>SUM(D213)</f>
        <v>61680</v>
      </c>
      <c r="E212" s="12">
        <f>SUM(E213)</f>
        <v>44070</v>
      </c>
      <c r="F212" s="12">
        <f>SUM(F213)</f>
        <v>1050</v>
      </c>
      <c r="G212" s="12"/>
    </row>
    <row r="213" spans="1:7" ht="24.75" hidden="1" customHeight="1">
      <c r="A213" s="78" t="s">
        <v>216</v>
      </c>
      <c r="B213" s="8">
        <v>1900</v>
      </c>
      <c r="C213" s="18">
        <v>6114</v>
      </c>
      <c r="D213" s="18">
        <v>61680</v>
      </c>
      <c r="E213" s="18">
        <v>44070</v>
      </c>
      <c r="F213" s="52">
        <v>1050</v>
      </c>
      <c r="G213" s="18"/>
    </row>
    <row r="214" spans="1:7" ht="24.75" hidden="1" customHeight="1">
      <c r="A214" s="70" t="s">
        <v>91</v>
      </c>
      <c r="B214" s="11">
        <f t="shared" ref="B214:G214" si="16">SUM(B215:B215)</f>
        <v>5500</v>
      </c>
      <c r="C214" s="21">
        <f t="shared" si="16"/>
        <v>18200</v>
      </c>
      <c r="D214" s="21">
        <f t="shared" si="16"/>
        <v>112400</v>
      </c>
      <c r="E214" s="21">
        <f t="shared" si="16"/>
        <v>97080</v>
      </c>
      <c r="F214" s="21">
        <f t="shared" si="16"/>
        <v>1840</v>
      </c>
      <c r="G214" s="21">
        <f t="shared" si="16"/>
        <v>14075</v>
      </c>
    </row>
    <row r="215" spans="1:7" ht="24.75" hidden="1" customHeight="1">
      <c r="A215" s="78" t="s">
        <v>218</v>
      </c>
      <c r="B215" s="8">
        <v>5500</v>
      </c>
      <c r="C215" s="18">
        <v>18200</v>
      </c>
      <c r="D215" s="18">
        <v>112400</v>
      </c>
      <c r="E215" s="18">
        <v>97080</v>
      </c>
      <c r="F215" s="52">
        <v>1840</v>
      </c>
      <c r="G215" s="18">
        <v>14075</v>
      </c>
    </row>
    <row r="216" spans="1:7" ht="24.75" hidden="1" customHeight="1">
      <c r="A216" s="70" t="s">
        <v>92</v>
      </c>
      <c r="B216" s="11">
        <f t="shared" ref="B216:G216" si="17">SUM(B217:B218)</f>
        <v>6350</v>
      </c>
      <c r="C216" s="21">
        <f>SUM(C217:C218)</f>
        <v>28000</v>
      </c>
      <c r="D216" s="21">
        <f>SUM(D217:D218)</f>
        <v>144693</v>
      </c>
      <c r="E216" s="21">
        <f>SUM(E217:E218)</f>
        <v>109752</v>
      </c>
      <c r="F216" s="21">
        <f t="shared" si="17"/>
        <v>2581</v>
      </c>
      <c r="G216" s="21">
        <f t="shared" si="17"/>
        <v>16200</v>
      </c>
    </row>
    <row r="217" spans="1:7" ht="24.75" hidden="1" customHeight="1">
      <c r="A217" s="78" t="s">
        <v>220</v>
      </c>
      <c r="B217" s="8">
        <v>6350</v>
      </c>
      <c r="C217" s="18">
        <v>26000</v>
      </c>
      <c r="D217" s="18">
        <v>135693</v>
      </c>
      <c r="E217" s="18">
        <v>104540</v>
      </c>
      <c r="F217" s="52">
        <f>2640-59</f>
        <v>2581</v>
      </c>
      <c r="G217" s="18">
        <v>16200</v>
      </c>
    </row>
    <row r="218" spans="1:7" ht="24.75" hidden="1" customHeight="1">
      <c r="A218" s="78" t="s">
        <v>219</v>
      </c>
      <c r="B218" s="8"/>
      <c r="C218" s="18">
        <v>2000</v>
      </c>
      <c r="D218" s="18">
        <v>9000</v>
      </c>
      <c r="E218" s="18">
        <v>5212</v>
      </c>
      <c r="F218" s="52"/>
      <c r="G218" s="18"/>
    </row>
    <row r="219" spans="1:7" ht="24.75" hidden="1" customHeight="1">
      <c r="A219" s="70" t="s">
        <v>93</v>
      </c>
      <c r="B219" s="11">
        <f t="shared" ref="B219:G219" si="18">SUM(B220)</f>
        <v>3199</v>
      </c>
      <c r="C219" s="21">
        <f t="shared" si="18"/>
        <v>9000</v>
      </c>
      <c r="D219" s="21">
        <f t="shared" si="18"/>
        <v>65100</v>
      </c>
      <c r="E219" s="21">
        <f t="shared" si="18"/>
        <v>42434</v>
      </c>
      <c r="F219" s="21">
        <f t="shared" si="18"/>
        <v>1446</v>
      </c>
      <c r="G219" s="21">
        <f t="shared" si="18"/>
        <v>7000</v>
      </c>
    </row>
    <row r="220" spans="1:7" ht="24.75" hidden="1" customHeight="1">
      <c r="A220" s="79" t="s">
        <v>221</v>
      </c>
      <c r="B220" s="8">
        <v>3199</v>
      </c>
      <c r="C220" s="18">
        <v>9000</v>
      </c>
      <c r="D220" s="18">
        <v>65100</v>
      </c>
      <c r="E220" s="18">
        <v>42434</v>
      </c>
      <c r="F220" s="52">
        <v>1446</v>
      </c>
      <c r="G220" s="18">
        <v>7000</v>
      </c>
    </row>
    <row r="221" spans="1:7" ht="24.75" hidden="1" customHeight="1">
      <c r="A221" s="70" t="s">
        <v>94</v>
      </c>
      <c r="B221" s="11">
        <f t="shared" ref="B221:G221" si="19">SUM(B222:B223)</f>
        <v>4134</v>
      </c>
      <c r="C221" s="21">
        <f t="shared" si="19"/>
        <v>12366</v>
      </c>
      <c r="D221" s="21">
        <f t="shared" si="19"/>
        <v>98614</v>
      </c>
      <c r="E221" s="21">
        <f t="shared" si="19"/>
        <v>70489</v>
      </c>
      <c r="F221" s="21">
        <f t="shared" si="19"/>
        <v>1919</v>
      </c>
      <c r="G221" s="21">
        <f t="shared" si="19"/>
        <v>11790</v>
      </c>
    </row>
    <row r="222" spans="1:7" ht="24.75" hidden="1" customHeight="1">
      <c r="A222" s="78" t="s">
        <v>222</v>
      </c>
      <c r="B222" s="8">
        <v>4134</v>
      </c>
      <c r="C222" s="18">
        <v>12246</v>
      </c>
      <c r="D222" s="18">
        <v>98614</v>
      </c>
      <c r="E222" s="18">
        <v>68689</v>
      </c>
      <c r="F222" s="52">
        <v>1859</v>
      </c>
      <c r="G222" s="18">
        <v>11790</v>
      </c>
    </row>
    <row r="223" spans="1:7" ht="24.75" hidden="1" customHeight="1">
      <c r="A223" s="78" t="s">
        <v>95</v>
      </c>
      <c r="B223" s="8"/>
      <c r="C223" s="18">
        <v>120</v>
      </c>
      <c r="D223" s="18"/>
      <c r="E223" s="18">
        <v>1800</v>
      </c>
      <c r="F223" s="52">
        <v>60</v>
      </c>
      <c r="G223" s="18"/>
    </row>
    <row r="224" spans="1:7" ht="24.75" hidden="1" customHeight="1">
      <c r="A224" s="70" t="s">
        <v>96</v>
      </c>
      <c r="B224" s="11">
        <f t="shared" ref="B224:G224" si="20">SUM(B225)</f>
        <v>3717</v>
      </c>
      <c r="C224" s="21">
        <f t="shared" si="20"/>
        <v>10000</v>
      </c>
      <c r="D224" s="21">
        <f t="shared" si="20"/>
        <v>63100</v>
      </c>
      <c r="E224" s="21">
        <f t="shared" si="20"/>
        <v>51906</v>
      </c>
      <c r="F224" s="21">
        <f t="shared" si="20"/>
        <v>1173</v>
      </c>
      <c r="G224" s="21">
        <f t="shared" si="20"/>
        <v>8020</v>
      </c>
    </row>
    <row r="225" spans="1:7" ht="24.75" hidden="1" customHeight="1">
      <c r="A225" s="78" t="s">
        <v>223</v>
      </c>
      <c r="B225" s="8">
        <v>3717</v>
      </c>
      <c r="C225" s="18">
        <v>10000</v>
      </c>
      <c r="D225" s="18">
        <v>63100</v>
      </c>
      <c r="E225" s="18">
        <v>51906</v>
      </c>
      <c r="F225" s="52">
        <v>1173</v>
      </c>
      <c r="G225" s="18">
        <v>8020</v>
      </c>
    </row>
    <row r="226" spans="1:7" ht="24.75" hidden="1" customHeight="1">
      <c r="A226" s="70" t="s">
        <v>97</v>
      </c>
      <c r="B226" s="11">
        <f t="shared" ref="B226:G226" si="21">SUM(B227)</f>
        <v>2112</v>
      </c>
      <c r="C226" s="21">
        <f t="shared" si="21"/>
        <v>6000</v>
      </c>
      <c r="D226" s="21">
        <f t="shared" si="21"/>
        <v>37900</v>
      </c>
      <c r="E226" s="21">
        <f t="shared" si="21"/>
        <v>33757</v>
      </c>
      <c r="F226" s="21">
        <f t="shared" si="21"/>
        <v>797</v>
      </c>
      <c r="G226" s="21">
        <f t="shared" si="21"/>
        <v>2300</v>
      </c>
    </row>
    <row r="227" spans="1:7" ht="24.75" hidden="1" customHeight="1">
      <c r="A227" s="78" t="s">
        <v>224</v>
      </c>
      <c r="B227" s="8">
        <v>2112</v>
      </c>
      <c r="C227" s="18">
        <v>6000</v>
      </c>
      <c r="D227" s="18">
        <v>37900</v>
      </c>
      <c r="E227" s="18">
        <v>33757</v>
      </c>
      <c r="F227" s="52">
        <v>797</v>
      </c>
      <c r="G227" s="18">
        <v>2300</v>
      </c>
    </row>
    <row r="228" spans="1:7" ht="24.75" hidden="1" customHeight="1">
      <c r="A228" s="70" t="s">
        <v>98</v>
      </c>
      <c r="B228" s="11">
        <f t="shared" ref="B228:G228" si="22">SUM(B229)</f>
        <v>5478</v>
      </c>
      <c r="C228" s="21">
        <f t="shared" si="22"/>
        <v>10216</v>
      </c>
      <c r="D228" s="21">
        <f t="shared" si="22"/>
        <v>51396</v>
      </c>
      <c r="E228" s="21">
        <f t="shared" si="22"/>
        <v>31712</v>
      </c>
      <c r="F228" s="21">
        <f t="shared" si="22"/>
        <v>1295</v>
      </c>
      <c r="G228" s="21">
        <f t="shared" si="22"/>
        <v>0</v>
      </c>
    </row>
    <row r="229" spans="1:7" ht="24.75" hidden="1" customHeight="1">
      <c r="A229" s="78" t="s">
        <v>227</v>
      </c>
      <c r="B229" s="8">
        <v>5478</v>
      </c>
      <c r="C229" s="18">
        <v>10216</v>
      </c>
      <c r="D229" s="18">
        <v>51396</v>
      </c>
      <c r="E229" s="18">
        <v>31712</v>
      </c>
      <c r="F229" s="52">
        <v>1295</v>
      </c>
      <c r="G229" s="18"/>
    </row>
    <row r="230" spans="1:7" ht="24.75" hidden="1" customHeight="1">
      <c r="A230" s="70" t="s">
        <v>99</v>
      </c>
      <c r="B230" s="11">
        <f t="shared" ref="B230:G230" si="23">SUM(B231)</f>
        <v>2334</v>
      </c>
      <c r="C230" s="21">
        <f t="shared" si="23"/>
        <v>7300</v>
      </c>
      <c r="D230" s="21">
        <f t="shared" si="23"/>
        <v>41891</v>
      </c>
      <c r="E230" s="21">
        <f t="shared" si="23"/>
        <v>47800</v>
      </c>
      <c r="F230" s="21">
        <f t="shared" si="23"/>
        <v>900</v>
      </c>
      <c r="G230" s="21">
        <f t="shared" si="23"/>
        <v>6100</v>
      </c>
    </row>
    <row r="231" spans="1:7" ht="24.75" hidden="1" customHeight="1">
      <c r="A231" s="78" t="s">
        <v>229</v>
      </c>
      <c r="B231" s="8">
        <v>2334</v>
      </c>
      <c r="C231" s="18">
        <v>7300</v>
      </c>
      <c r="D231" s="18">
        <v>41891</v>
      </c>
      <c r="E231" s="18">
        <v>47800</v>
      </c>
      <c r="F231" s="52">
        <v>900</v>
      </c>
      <c r="G231" s="18">
        <v>6100</v>
      </c>
    </row>
    <row r="232" spans="1:7" ht="24.75" hidden="1" customHeight="1">
      <c r="A232" s="70" t="s">
        <v>100</v>
      </c>
      <c r="B232" s="11">
        <f t="shared" ref="B232:G232" si="24">SUM(B233)</f>
        <v>3720</v>
      </c>
      <c r="C232" s="21">
        <f t="shared" si="24"/>
        <v>10237</v>
      </c>
      <c r="D232" s="21">
        <f t="shared" si="24"/>
        <v>65627</v>
      </c>
      <c r="E232" s="21">
        <f t="shared" si="24"/>
        <v>37590</v>
      </c>
      <c r="F232" s="21">
        <f t="shared" si="24"/>
        <v>1599</v>
      </c>
      <c r="G232" s="21">
        <f t="shared" si="24"/>
        <v>8500</v>
      </c>
    </row>
    <row r="233" spans="1:7" ht="24.75" hidden="1" customHeight="1" thickBot="1">
      <c r="A233" s="80" t="s">
        <v>230</v>
      </c>
      <c r="B233" s="29">
        <v>3720</v>
      </c>
      <c r="C233" s="22">
        <v>10237</v>
      </c>
      <c r="D233" s="22">
        <v>65627</v>
      </c>
      <c r="E233" s="22">
        <v>37590</v>
      </c>
      <c r="F233" s="53">
        <v>1599</v>
      </c>
      <c r="G233" s="22">
        <v>8500</v>
      </c>
    </row>
    <row r="234" spans="1:7" ht="12" hidden="1" customHeight="1" thickBot="1">
      <c r="A234" s="81" t="s">
        <v>101</v>
      </c>
      <c r="B234" s="43">
        <f t="shared" ref="B234:G234" si="25">B5+B8+B22+B28+B31+B89+B98+B100+B107+B110+B112+B147+B154+B156+B180+B183+B193+B195+B198+B200+B203+B207+B205+B210+B212+B214+B216+B219+B221+B224+B226+B228+B230+B232</f>
        <v>458325</v>
      </c>
      <c r="C234" s="23">
        <f t="shared" si="25"/>
        <v>1506699</v>
      </c>
      <c r="D234" s="23">
        <f t="shared" si="25"/>
        <v>6339411</v>
      </c>
      <c r="E234" s="23">
        <f t="shared" si="25"/>
        <v>5621033</v>
      </c>
      <c r="F234" s="23">
        <f t="shared" si="25"/>
        <v>161524</v>
      </c>
      <c r="G234" s="23">
        <f t="shared" si="25"/>
        <v>785435</v>
      </c>
    </row>
    <row r="235" spans="1:7" ht="15.75" customHeight="1">
      <c r="F235" s="87"/>
    </row>
  </sheetData>
  <autoFilter ref="A4:G234"/>
  <mergeCells count="7">
    <mergeCell ref="F1:G1"/>
    <mergeCell ref="B2:G2"/>
    <mergeCell ref="A3:A4"/>
    <mergeCell ref="B3:B4"/>
    <mergeCell ref="C3:E3"/>
    <mergeCell ref="F3:F4"/>
    <mergeCell ref="G3:G4"/>
  </mergeCells>
  <phoneticPr fontId="0" type="noConversion"/>
  <printOptions gridLines="1"/>
  <pageMargins left="0.39370078740157483" right="0" top="0.19685039370078741" bottom="0.19685039370078741" header="0" footer="0"/>
  <pageSetup paperSize="9" scale="90" pageOrder="overThenDown" orientation="landscape" r:id="rId1"/>
  <headerFooter alignWithMargins="0"/>
  <rowBreaks count="9" manualBreakCount="9">
    <brk id="27" max="7" man="1"/>
    <brk id="51" max="7" man="1"/>
    <brk id="74" max="7" man="1"/>
    <brk id="99" max="6" man="1"/>
    <brk id="124" max="7" man="1"/>
    <brk id="146" max="7" man="1"/>
    <brk id="171" max="7" man="1"/>
    <brk id="194" max="6" man="1"/>
    <brk id="21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МЗ </vt:lpstr>
      <vt:lpstr>'МЗ '!Заголовки_для_печати</vt:lpstr>
      <vt:lpstr>'МЗ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Кених Н.Е.</dc:creator>
  <cp:lastModifiedBy>SOA</cp:lastModifiedBy>
  <cp:lastPrinted>2016-12-28T06:07:17Z</cp:lastPrinted>
  <dcterms:created xsi:type="dcterms:W3CDTF">2015-12-25T02:35:55Z</dcterms:created>
  <dcterms:modified xsi:type="dcterms:W3CDTF">2017-08-08T01:36:23Z</dcterms:modified>
</cp:coreProperties>
</file>